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cu\Desktop\BUGETE TRIBUNALE 2017\"/>
    </mc:Choice>
  </mc:AlternateContent>
  <bookViews>
    <workbookView xWindow="0" yWindow="0" windowWidth="19200" windowHeight="11745"/>
  </bookViews>
  <sheets>
    <sheet name="Ap propriu" sheetId="1" r:id="rId1"/>
  </sheets>
  <definedNames>
    <definedName name="_xlnm.Print_Titles" localSheetId="0">'Ap propriu'!$A:$C,'Ap propriu'!$12:$14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6" i="1" l="1"/>
  <c r="E185" i="1"/>
  <c r="E184" i="1"/>
  <c r="E183" i="1"/>
  <c r="E182" i="1"/>
  <c r="K181" i="1"/>
  <c r="J181" i="1"/>
  <c r="I181" i="1"/>
  <c r="H181" i="1"/>
  <c r="G181" i="1"/>
  <c r="F181" i="1"/>
  <c r="E178" i="1"/>
  <c r="E177" i="1" s="1"/>
  <c r="K177" i="1"/>
  <c r="J177" i="1"/>
  <c r="I177" i="1"/>
  <c r="H177" i="1"/>
  <c r="G177" i="1"/>
  <c r="F177" i="1"/>
  <c r="E176" i="1"/>
  <c r="K175" i="1"/>
  <c r="J175" i="1"/>
  <c r="I175" i="1"/>
  <c r="H175" i="1"/>
  <c r="H170" i="1" s="1"/>
  <c r="G175" i="1"/>
  <c r="F175" i="1"/>
  <c r="E174" i="1"/>
  <c r="E173" i="1"/>
  <c r="K172" i="1"/>
  <c r="J172" i="1"/>
  <c r="J171" i="1" s="1"/>
  <c r="J170" i="1" s="1"/>
  <c r="I172" i="1"/>
  <c r="I171" i="1" s="1"/>
  <c r="I170" i="1" s="1"/>
  <c r="H172" i="1"/>
  <c r="G172" i="1"/>
  <c r="F172" i="1"/>
  <c r="F171" i="1" s="1"/>
  <c r="F170" i="1" s="1"/>
  <c r="E172" i="1"/>
  <c r="E171" i="1" s="1"/>
  <c r="K171" i="1"/>
  <c r="K170" i="1" s="1"/>
  <c r="H171" i="1"/>
  <c r="G171" i="1"/>
  <c r="G170" i="1" s="1"/>
  <c r="E162" i="1"/>
  <c r="E161" i="1" s="1"/>
  <c r="K161" i="1"/>
  <c r="J161" i="1"/>
  <c r="I161" i="1"/>
  <c r="H161" i="1"/>
  <c r="G161" i="1"/>
  <c r="F161" i="1"/>
  <c r="E158" i="1"/>
  <c r="K157" i="1"/>
  <c r="K154" i="1" s="1"/>
  <c r="K153" i="1" s="1"/>
  <c r="K152" i="1" s="1"/>
  <c r="J157" i="1"/>
  <c r="J154" i="1" s="1"/>
  <c r="J153" i="1" s="1"/>
  <c r="J152" i="1" s="1"/>
  <c r="I157" i="1"/>
  <c r="H157" i="1"/>
  <c r="G157" i="1"/>
  <c r="G154" i="1" s="1"/>
  <c r="G153" i="1" s="1"/>
  <c r="G152" i="1" s="1"/>
  <c r="F157" i="1"/>
  <c r="E156" i="1"/>
  <c r="E155" i="1"/>
  <c r="I154" i="1"/>
  <c r="I153" i="1" s="1"/>
  <c r="I152" i="1" s="1"/>
  <c r="H154" i="1"/>
  <c r="H153" i="1" s="1"/>
  <c r="H152" i="1" s="1"/>
  <c r="K148" i="1"/>
  <c r="K166" i="1" s="1"/>
  <c r="J148" i="1"/>
  <c r="J166" i="1" s="1"/>
  <c r="I148" i="1"/>
  <c r="I166" i="1" s="1"/>
  <c r="H148" i="1"/>
  <c r="H166" i="1" s="1"/>
  <c r="G148" i="1"/>
  <c r="G166" i="1" s="1"/>
  <c r="F148" i="1"/>
  <c r="F166" i="1" s="1"/>
  <c r="F147" i="1"/>
  <c r="F165" i="1" s="1"/>
  <c r="E144" i="1"/>
  <c r="E143" i="1"/>
  <c r="E142" i="1"/>
  <c r="E141" i="1"/>
  <c r="E140" i="1" s="1"/>
  <c r="K140" i="1"/>
  <c r="J140" i="1"/>
  <c r="I140" i="1"/>
  <c r="H140" i="1"/>
  <c r="G140" i="1"/>
  <c r="F140" i="1"/>
  <c r="E137" i="1"/>
  <c r="E136" i="1"/>
  <c r="E135" i="1"/>
  <c r="E134" i="1"/>
  <c r="E133" i="1"/>
  <c r="K132" i="1"/>
  <c r="K131" i="1" s="1"/>
  <c r="K130" i="1" s="1"/>
  <c r="J132" i="1"/>
  <c r="I132" i="1"/>
  <c r="H132" i="1"/>
  <c r="H131" i="1" s="1"/>
  <c r="H130" i="1" s="1"/>
  <c r="G132" i="1"/>
  <c r="G131" i="1" s="1"/>
  <c r="G130" i="1" s="1"/>
  <c r="F132" i="1"/>
  <c r="F131" i="1" s="1"/>
  <c r="F130" i="1" s="1"/>
  <c r="J131" i="1"/>
  <c r="I131" i="1"/>
  <c r="I130" i="1" s="1"/>
  <c r="J130" i="1"/>
  <c r="E129" i="1"/>
  <c r="K128" i="1"/>
  <c r="J128" i="1"/>
  <c r="I128" i="1"/>
  <c r="H128" i="1"/>
  <c r="G128" i="1"/>
  <c r="F128" i="1"/>
  <c r="E128" i="1"/>
  <c r="E127" i="1"/>
  <c r="K126" i="1"/>
  <c r="J126" i="1"/>
  <c r="I126" i="1"/>
  <c r="H126" i="1"/>
  <c r="G126" i="1"/>
  <c r="F126" i="1"/>
  <c r="E126" i="1"/>
  <c r="E125" i="1"/>
  <c r="E124" i="1"/>
  <c r="E123" i="1"/>
  <c r="E122" i="1" s="1"/>
  <c r="E121" i="1" s="1"/>
  <c r="K122" i="1"/>
  <c r="K121" i="1" s="1"/>
  <c r="J122" i="1"/>
  <c r="J121" i="1" s="1"/>
  <c r="I122" i="1"/>
  <c r="H122" i="1"/>
  <c r="H121" i="1" s="1"/>
  <c r="G122" i="1"/>
  <c r="G121" i="1" s="1"/>
  <c r="F122" i="1"/>
  <c r="F121" i="1" s="1"/>
  <c r="I121" i="1"/>
  <c r="E120" i="1"/>
  <c r="E119" i="1"/>
  <c r="E118" i="1"/>
  <c r="E115" i="1" s="1"/>
  <c r="E117" i="1"/>
  <c r="E116" i="1"/>
  <c r="K115" i="1"/>
  <c r="J115" i="1"/>
  <c r="I115" i="1"/>
  <c r="H115" i="1"/>
  <c r="G115" i="1"/>
  <c r="F115" i="1"/>
  <c r="E114" i="1"/>
  <c r="E113" i="1"/>
  <c r="E112" i="1"/>
  <c r="E111" i="1"/>
  <c r="K110" i="1"/>
  <c r="J110" i="1"/>
  <c r="I110" i="1"/>
  <c r="H110" i="1"/>
  <c r="G110" i="1"/>
  <c r="F110" i="1"/>
  <c r="E109" i="1"/>
  <c r="E108" i="1"/>
  <c r="E107" i="1"/>
  <c r="K106" i="1"/>
  <c r="J106" i="1"/>
  <c r="I106" i="1"/>
  <c r="H106" i="1"/>
  <c r="G106" i="1"/>
  <c r="F106" i="1"/>
  <c r="E105" i="1"/>
  <c r="E104" i="1"/>
  <c r="E103" i="1"/>
  <c r="K102" i="1"/>
  <c r="J102" i="1"/>
  <c r="I102" i="1"/>
  <c r="H102" i="1"/>
  <c r="G102" i="1"/>
  <c r="F102" i="1"/>
  <c r="K98" i="1"/>
  <c r="J98" i="1"/>
  <c r="I98" i="1"/>
  <c r="H98" i="1"/>
  <c r="G98" i="1"/>
  <c r="F98" i="1"/>
  <c r="E98" i="1"/>
  <c r="K94" i="1"/>
  <c r="K89" i="1" s="1"/>
  <c r="J94" i="1"/>
  <c r="I94" i="1"/>
  <c r="H94" i="1"/>
  <c r="G94" i="1"/>
  <c r="G89" i="1" s="1"/>
  <c r="F94" i="1"/>
  <c r="E94" i="1"/>
  <c r="K90" i="1"/>
  <c r="J90" i="1"/>
  <c r="J89" i="1" s="1"/>
  <c r="I90" i="1"/>
  <c r="I89" i="1" s="1"/>
  <c r="H90" i="1"/>
  <c r="G90" i="1"/>
  <c r="F90" i="1"/>
  <c r="F89" i="1" s="1"/>
  <c r="E90" i="1"/>
  <c r="E88" i="1"/>
  <c r="E87" i="1" s="1"/>
  <c r="K87" i="1"/>
  <c r="J87" i="1"/>
  <c r="I87" i="1"/>
  <c r="H87" i="1"/>
  <c r="G87" i="1"/>
  <c r="G83" i="1" s="1"/>
  <c r="F87" i="1"/>
  <c r="E86" i="1"/>
  <c r="E85" i="1"/>
  <c r="E84" i="1" s="1"/>
  <c r="K84" i="1"/>
  <c r="K83" i="1" s="1"/>
  <c r="J84" i="1"/>
  <c r="I84" i="1"/>
  <c r="H84" i="1"/>
  <c r="H83" i="1" s="1"/>
  <c r="G84" i="1"/>
  <c r="F84" i="1"/>
  <c r="F83" i="1" s="1"/>
  <c r="I83" i="1"/>
  <c r="E82" i="1"/>
  <c r="E81" i="1"/>
  <c r="E80" i="1"/>
  <c r="E79" i="1" s="1"/>
  <c r="K79" i="1"/>
  <c r="J79" i="1"/>
  <c r="I79" i="1"/>
  <c r="H79" i="1"/>
  <c r="G79" i="1"/>
  <c r="F79" i="1"/>
  <c r="E78" i="1"/>
  <c r="E77" i="1"/>
  <c r="K76" i="1"/>
  <c r="J76" i="1"/>
  <c r="J75" i="1" s="1"/>
  <c r="I76" i="1"/>
  <c r="I75" i="1" s="1"/>
  <c r="H76" i="1"/>
  <c r="G76" i="1"/>
  <c r="F76" i="1"/>
  <c r="F75" i="1" s="1"/>
  <c r="K75" i="1"/>
  <c r="G75" i="1"/>
  <c r="E74" i="1"/>
  <c r="E73" i="1"/>
  <c r="E72" i="1"/>
  <c r="E71" i="1"/>
  <c r="E70" i="1"/>
  <c r="E69" i="1"/>
  <c r="E68" i="1" s="1"/>
  <c r="K68" i="1"/>
  <c r="J68" i="1"/>
  <c r="I68" i="1"/>
  <c r="H68" i="1"/>
  <c r="G68" i="1"/>
  <c r="F68" i="1"/>
  <c r="E67" i="1"/>
  <c r="E66" i="1"/>
  <c r="E65" i="1"/>
  <c r="E64" i="1"/>
  <c r="E63" i="1"/>
  <c r="E62" i="1"/>
  <c r="K61" i="1"/>
  <c r="J61" i="1"/>
  <c r="I61" i="1"/>
  <c r="H61" i="1"/>
  <c r="H42" i="1" s="1"/>
  <c r="G61" i="1"/>
  <c r="F61" i="1"/>
  <c r="E60" i="1"/>
  <c r="E59" i="1"/>
  <c r="E57" i="1" s="1"/>
  <c r="E58" i="1"/>
  <c r="K57" i="1"/>
  <c r="J57" i="1"/>
  <c r="I57" i="1"/>
  <c r="H57" i="1"/>
  <c r="G57" i="1"/>
  <c r="F57" i="1"/>
  <c r="E56" i="1"/>
  <c r="K55" i="1"/>
  <c r="J55" i="1"/>
  <c r="I55" i="1"/>
  <c r="H55" i="1"/>
  <c r="G55" i="1"/>
  <c r="F55" i="1"/>
  <c r="E55" i="1"/>
  <c r="E54" i="1"/>
  <c r="E53" i="1"/>
  <c r="E52" i="1"/>
  <c r="E51" i="1"/>
  <c r="E50" i="1"/>
  <c r="E49" i="1"/>
  <c r="E48" i="1"/>
  <c r="E47" i="1"/>
  <c r="E46" i="1"/>
  <c r="E45" i="1"/>
  <c r="E44" i="1"/>
  <c r="K43" i="1"/>
  <c r="K42" i="1" s="1"/>
  <c r="J43" i="1"/>
  <c r="J42" i="1" s="1"/>
  <c r="I43" i="1"/>
  <c r="H43" i="1"/>
  <c r="G43" i="1"/>
  <c r="G42" i="1" s="1"/>
  <c r="F43" i="1"/>
  <c r="F42" i="1"/>
  <c r="E41" i="1"/>
  <c r="E40" i="1"/>
  <c r="E39" i="1"/>
  <c r="E38" i="1"/>
  <c r="E37" i="1"/>
  <c r="K36" i="1"/>
  <c r="J36" i="1"/>
  <c r="I36" i="1"/>
  <c r="H36" i="1"/>
  <c r="G36" i="1"/>
  <c r="F36" i="1"/>
  <c r="E35" i="1"/>
  <c r="E34" i="1"/>
  <c r="E33" i="1"/>
  <c r="K32" i="1"/>
  <c r="J32" i="1"/>
  <c r="I32" i="1"/>
  <c r="H32" i="1"/>
  <c r="G32" i="1"/>
  <c r="F32" i="1"/>
  <c r="E31" i="1"/>
  <c r="E30" i="1"/>
  <c r="E29" i="1"/>
  <c r="E28" i="1"/>
  <c r="E27" i="1"/>
  <c r="E26" i="1"/>
  <c r="E25" i="1"/>
  <c r="E24" i="1"/>
  <c r="E23" i="1"/>
  <c r="E22" i="1"/>
  <c r="K21" i="1"/>
  <c r="K20" i="1" s="1"/>
  <c r="J21" i="1"/>
  <c r="J20" i="1" s="1"/>
  <c r="I21" i="1"/>
  <c r="H21" i="1"/>
  <c r="G21" i="1"/>
  <c r="G20" i="1" s="1"/>
  <c r="F21" i="1"/>
  <c r="F20" i="1" s="1"/>
  <c r="E175" i="1" l="1"/>
  <c r="E170" i="1" s="1"/>
  <c r="E180" i="1" s="1"/>
  <c r="E21" i="1"/>
  <c r="E61" i="1"/>
  <c r="E42" i="1" s="1"/>
  <c r="H89" i="1"/>
  <c r="E110" i="1"/>
  <c r="E132" i="1"/>
  <c r="E131" i="1" s="1"/>
  <c r="E130" i="1" s="1"/>
  <c r="E83" i="1"/>
  <c r="E32" i="1"/>
  <c r="I42" i="1"/>
  <c r="E43" i="1"/>
  <c r="J83" i="1"/>
  <c r="J19" i="1" s="1"/>
  <c r="J18" i="1" s="1"/>
  <c r="J15" i="1" s="1"/>
  <c r="I20" i="1"/>
  <c r="I19" i="1" s="1"/>
  <c r="I18" i="1" s="1"/>
  <c r="H20" i="1"/>
  <c r="E36" i="1"/>
  <c r="H75" i="1"/>
  <c r="H19" i="1" s="1"/>
  <c r="H18" i="1" s="1"/>
  <c r="H15" i="1" s="1"/>
  <c r="E76" i="1"/>
  <c r="E75" i="1" s="1"/>
  <c r="E102" i="1"/>
  <c r="E106" i="1"/>
  <c r="E89" i="1" s="1"/>
  <c r="E157" i="1"/>
  <c r="E154" i="1" s="1"/>
  <c r="E153" i="1" s="1"/>
  <c r="E152" i="1" s="1"/>
  <c r="E181" i="1"/>
  <c r="G19" i="1"/>
  <c r="G18" i="1" s="1"/>
  <c r="G15" i="1" s="1"/>
  <c r="K19" i="1"/>
  <c r="K18" i="1" s="1"/>
  <c r="K15" i="1" s="1"/>
  <c r="F19" i="1"/>
  <c r="F18" i="1" s="1"/>
  <c r="I15" i="1"/>
  <c r="F154" i="1"/>
  <c r="F153" i="1" s="1"/>
  <c r="F152" i="1" s="1"/>
  <c r="E20" i="1" l="1"/>
  <c r="E19" i="1" s="1"/>
  <c r="E18" i="1" s="1"/>
  <c r="E15" i="1" s="1"/>
  <c r="F15" i="1"/>
</calcChain>
</file>

<file path=xl/sharedStrings.xml><?xml version="1.0" encoding="utf-8"?>
<sst xmlns="http://schemas.openxmlformats.org/spreadsheetml/2006/main" count="321" uniqueCount="283">
  <si>
    <t>MINISTERUL JUSTITIEI</t>
  </si>
  <si>
    <t>Anexa nr.2</t>
  </si>
  <si>
    <t>Institutia C.A. CRAIOVA -AP. PROPRIU</t>
  </si>
  <si>
    <t>NR. 39894/21.09.2017</t>
  </si>
  <si>
    <t>BUGETUL  DE STAT  PE ANUL 2017</t>
  </si>
  <si>
    <t>valabil cu 21.09.2017</t>
  </si>
  <si>
    <t>lei</t>
  </si>
  <si>
    <t xml:space="preserve">Titlu </t>
  </si>
  <si>
    <t xml:space="preserve">Articol </t>
  </si>
  <si>
    <t>Alineat</t>
  </si>
  <si>
    <t>DENUMIREA INDICATORILOR</t>
  </si>
  <si>
    <t>Buget 2017</t>
  </si>
  <si>
    <t>repartizat pe trimestre:</t>
  </si>
  <si>
    <t>TRIM I</t>
  </si>
  <si>
    <t>TRIM II</t>
  </si>
  <si>
    <t>TRIM III</t>
  </si>
  <si>
    <t>Sume ret. Trim III</t>
  </si>
  <si>
    <t>TRIM IV</t>
  </si>
  <si>
    <t>Sume ret. Trim IV</t>
  </si>
  <si>
    <t>Total buget de stat (cap. 61.01+54.01+68.01)</t>
  </si>
  <si>
    <t>Cap.61.01  ORDINE PUBLICA SI SIGURANTA NATIONALA</t>
  </si>
  <si>
    <t>TOTAL CHELTUIELI</t>
  </si>
  <si>
    <t>01</t>
  </si>
  <si>
    <t xml:space="preserve">01. CHELTUIELI CURENTE  </t>
  </si>
  <si>
    <t xml:space="preserve">TITLUL I CHELTUIELI DE PERSONAL </t>
  </si>
  <si>
    <t>10.01</t>
  </si>
  <si>
    <t>Cheltuieli salariale in bani</t>
  </si>
  <si>
    <t xml:space="preserve">10.01.01 </t>
  </si>
  <si>
    <t>Salarii de baza</t>
  </si>
  <si>
    <t>10.01.05</t>
  </si>
  <si>
    <t>Sporuri pentru conditii de munca</t>
  </si>
  <si>
    <t>10.01.06</t>
  </si>
  <si>
    <t>Alte sporuri</t>
  </si>
  <si>
    <t>10.01.11</t>
  </si>
  <si>
    <t>Fond aferent platii cu ora</t>
  </si>
  <si>
    <t>10.01.12</t>
  </si>
  <si>
    <t>Indemnizatii platite unor persoane din afara unitatii</t>
  </si>
  <si>
    <t>10.01.13</t>
  </si>
  <si>
    <t>Indemnizatii de delegare</t>
  </si>
  <si>
    <t>10.01.14</t>
  </si>
  <si>
    <t>Indemnizatii de detasare</t>
  </si>
  <si>
    <t>10.01.15</t>
  </si>
  <si>
    <t>Alocatii pentru transportul la si de la locul de munca</t>
  </si>
  <si>
    <t>10.01.16</t>
  </si>
  <si>
    <t>Alocatii pentru locuinte</t>
  </si>
  <si>
    <t xml:space="preserve">10.01.30 </t>
  </si>
  <si>
    <t>Alte drepturi salariale in bani</t>
  </si>
  <si>
    <t>10.02</t>
  </si>
  <si>
    <t>Cheltuieli salariale in natura</t>
  </si>
  <si>
    <t>10.02.02</t>
  </si>
  <si>
    <t>Norme de hrana</t>
  </si>
  <si>
    <t>10.02.03</t>
  </si>
  <si>
    <t>Uniforme si echipament obligatoriu</t>
  </si>
  <si>
    <t>10.02.30</t>
  </si>
  <si>
    <t>Alte drepturi salariale in natura</t>
  </si>
  <si>
    <t>10.03</t>
  </si>
  <si>
    <t>Contributii</t>
  </si>
  <si>
    <t xml:space="preserve">10.03.01 </t>
  </si>
  <si>
    <t>Contributii de asigurari sociale de stat</t>
  </si>
  <si>
    <t>10.03.02</t>
  </si>
  <si>
    <t>Contributii de asigurări de somaj</t>
  </si>
  <si>
    <t>10.03.03</t>
  </si>
  <si>
    <t>Contributii de asigurari sociale de sanatate</t>
  </si>
  <si>
    <t>10.03.04</t>
  </si>
  <si>
    <t>Contributii de asigurari pentru accidente de munca si boli profesionale</t>
  </si>
  <si>
    <t>10.03.06</t>
  </si>
  <si>
    <t>Contributii pentru concedii si indemnizatii</t>
  </si>
  <si>
    <t xml:space="preserve">TITLUL II BUNURI SI SERVICII </t>
  </si>
  <si>
    <t>20.01</t>
  </si>
  <si>
    <t>Bunuri si servicii</t>
  </si>
  <si>
    <t xml:space="preserve">20.01.01 </t>
  </si>
  <si>
    <t>Furnituri de birou</t>
  </si>
  <si>
    <t>20.01.02</t>
  </si>
  <si>
    <t>Materiale pentru curatenie</t>
  </si>
  <si>
    <t>20.01.03</t>
  </si>
  <si>
    <t>Încalzit, Iluminat si forta motrica</t>
  </si>
  <si>
    <t>20.01.04</t>
  </si>
  <si>
    <t>Apa, canal si salubritate</t>
  </si>
  <si>
    <t>20.01.05</t>
  </si>
  <si>
    <t>Carburanti si lubrifianti</t>
  </si>
  <si>
    <t>20.01.06</t>
  </si>
  <si>
    <t>Piese de schimb</t>
  </si>
  <si>
    <t>20.01.07</t>
  </si>
  <si>
    <t>Transport</t>
  </si>
  <si>
    <t>20.01.08</t>
  </si>
  <si>
    <t>Posta, telecomunicatii, radio, tv, internet</t>
  </si>
  <si>
    <t>20.01.09</t>
  </si>
  <si>
    <t>Materiale si prestari de servicii cu caracter functional</t>
  </si>
  <si>
    <t>20.01.30</t>
  </si>
  <si>
    <t>Alte bunuri si servicii pentru întretinere si functionare</t>
  </si>
  <si>
    <t>20.02</t>
  </si>
  <si>
    <t>Reparatii curente</t>
  </si>
  <si>
    <t>20.04</t>
  </si>
  <si>
    <t>Medicamente si materiale sanitare</t>
  </si>
  <si>
    <t xml:space="preserve">20.04.01 </t>
  </si>
  <si>
    <t>Medicamente</t>
  </si>
  <si>
    <t>20.05</t>
  </si>
  <si>
    <t>Bunuri de natura obiectelor de inventar</t>
  </si>
  <si>
    <t xml:space="preserve">20.05.01 </t>
  </si>
  <si>
    <t>Uniforme si echipament</t>
  </si>
  <si>
    <t>20.05.03</t>
  </si>
  <si>
    <t>Lenjerie si accesorii de pat</t>
  </si>
  <si>
    <t>20.05.30</t>
  </si>
  <si>
    <t>Alte obiecte de inventar</t>
  </si>
  <si>
    <t>20.06</t>
  </si>
  <si>
    <t>Deplasari, detasari, transferari</t>
  </si>
  <si>
    <t xml:space="preserve">20.06.01 </t>
  </si>
  <si>
    <t>Deplasari interne, detaşări, transferări</t>
  </si>
  <si>
    <t xml:space="preserve">20.06.02 </t>
  </si>
  <si>
    <t>Deplasari în străinătate</t>
  </si>
  <si>
    <t xml:space="preserve">20.11 </t>
  </si>
  <si>
    <t>Carti, publicatii si materiale documentare</t>
  </si>
  <si>
    <t xml:space="preserve">20.12 </t>
  </si>
  <si>
    <t>Consultanta si expertiza</t>
  </si>
  <si>
    <t>20.13</t>
  </si>
  <si>
    <t>Pregatire profesionala</t>
  </si>
  <si>
    <t>20.14</t>
  </si>
  <si>
    <t>Protectia muncii</t>
  </si>
  <si>
    <t>20.30</t>
  </si>
  <si>
    <t>Alte cheltuieli</t>
  </si>
  <si>
    <t xml:space="preserve">20.30.01 </t>
  </si>
  <si>
    <t>Reclama si publicitate</t>
  </si>
  <si>
    <t>20.30.02</t>
  </si>
  <si>
    <t>Protocol si reprezentare</t>
  </si>
  <si>
    <t>20.30.03</t>
  </si>
  <si>
    <t>Prime de asigurare non-viata</t>
  </si>
  <si>
    <t>20.30.04</t>
  </si>
  <si>
    <t>Chirii</t>
  </si>
  <si>
    <t>20.30.07</t>
  </si>
  <si>
    <t>Fondul Presedintelui/Fondul conducatorului institutiei publice</t>
  </si>
  <si>
    <t>20.30.30</t>
  </si>
  <si>
    <t>Alte cheltuieli cu bunuri si servicii</t>
  </si>
  <si>
    <t>TITLUL VI TRANSFERURI INTRE UNITATI ALE ADMINISTRATIEI PUBLICE</t>
  </si>
  <si>
    <t xml:space="preserve">51.01 </t>
  </si>
  <si>
    <t>Transferuri curente</t>
  </si>
  <si>
    <t xml:space="preserve">51.01.01 </t>
  </si>
  <si>
    <t>Transferuri catre instituţii publice</t>
  </si>
  <si>
    <t>51.01.03</t>
  </si>
  <si>
    <t>Actiuni de sanatate</t>
  </si>
  <si>
    <t xml:space="preserve">51.02 </t>
  </si>
  <si>
    <t>Transferuri de capital</t>
  </si>
  <si>
    <t>51.02.08</t>
  </si>
  <si>
    <t>Aparatură medicală şi echipamente de  comunicaţii în urgenţă</t>
  </si>
  <si>
    <t>51.02.11</t>
  </si>
  <si>
    <t>Transferuri pentru reparatii capitale la spitale</t>
  </si>
  <si>
    <t>51.02.12</t>
  </si>
  <si>
    <t>Transferuri pentru investitii la spitale</t>
  </si>
  <si>
    <t>TITLUL VII ALTE TRANSFERURI</t>
  </si>
  <si>
    <t xml:space="preserve">55.01 </t>
  </si>
  <si>
    <t>A. Transferuri interne.</t>
  </si>
  <si>
    <t>55.01.08</t>
  </si>
  <si>
    <t>Programe PHARE</t>
  </si>
  <si>
    <t>55.01.41</t>
  </si>
  <si>
    <t>Asistenţă pentru  dezvoltare alocată în beneficiul statelor partenere</t>
  </si>
  <si>
    <t xml:space="preserve">55.02 </t>
  </si>
  <si>
    <t>B. Transferuri curente in strainatate (catre organizatii internationale)</t>
  </si>
  <si>
    <t xml:space="preserve">55.02.01 </t>
  </si>
  <si>
    <t>Contributii si cotizatii la organisme internationale</t>
  </si>
  <si>
    <t>TITLUL VIII PROIECTE CU FINANTARE DIN FONDURI EXTERNE NERAMBURSABILE (FEN) POSTADERARE</t>
  </si>
  <si>
    <t>56.01</t>
  </si>
  <si>
    <t>Programe din Fondul European de Dezvoltare Regionala (FEDR)</t>
  </si>
  <si>
    <t>56.01.01</t>
  </si>
  <si>
    <t>Finantarea nationala</t>
  </si>
  <si>
    <t>56.01.02</t>
  </si>
  <si>
    <t>Finantarea externa nerambursabila</t>
  </si>
  <si>
    <t>56.01.03</t>
  </si>
  <si>
    <t>Cheltuieli neeligibile</t>
  </si>
  <si>
    <t>56.02</t>
  </si>
  <si>
    <t>Programe din Fondul Social European (FSE)</t>
  </si>
  <si>
    <t>56.02.01</t>
  </si>
  <si>
    <t>56.02.02</t>
  </si>
  <si>
    <t>56.02.03</t>
  </si>
  <si>
    <t>56.14</t>
  </si>
  <si>
    <t>Programe finanţate din facilitatea de tranziţie</t>
  </si>
  <si>
    <t>56.14.01</t>
  </si>
  <si>
    <t>56.14.02</t>
  </si>
  <si>
    <t>56.14.03</t>
  </si>
  <si>
    <t>56.15</t>
  </si>
  <si>
    <t>Alte programe comunitare finanţate în perioada 2007-2013</t>
  </si>
  <si>
    <t>56.15.01</t>
  </si>
  <si>
    <t>56.15.02</t>
  </si>
  <si>
    <t>56.15.03</t>
  </si>
  <si>
    <t>56.16</t>
  </si>
  <si>
    <t>Alte facilităţi şi instrumente postaderare</t>
  </si>
  <si>
    <t>56.16.01</t>
  </si>
  <si>
    <t>56.16.02</t>
  </si>
  <si>
    <t>56.16.03</t>
  </si>
  <si>
    <t>56.18</t>
  </si>
  <si>
    <t xml:space="preserve">Programul Norvegian pentru Crestere Economica si Dezvoltare Durabila </t>
  </si>
  <si>
    <t>56.18.01</t>
  </si>
  <si>
    <t>56.18.02</t>
  </si>
  <si>
    <t>56.18.03</t>
  </si>
  <si>
    <t>56.23</t>
  </si>
  <si>
    <t xml:space="preserve">Alte cheltuieli ocazionate de implementarea programelor cu finantare din FEN postaderare    </t>
  </si>
  <si>
    <t>56.25</t>
  </si>
  <si>
    <t>Programul de cooperare elveţiano-român vizând reducerea disparităţilor economice şi sociale în cadrul Uniunii Europene extinse</t>
  </si>
  <si>
    <t>56.25.01</t>
  </si>
  <si>
    <t>56.25.02</t>
  </si>
  <si>
    <t>56.25.03</t>
  </si>
  <si>
    <t>56.36</t>
  </si>
  <si>
    <t xml:space="preserve">Transferuri reprezentand cofinantarea publica in cadrul Mecanismului Financiar Norvegian pentru promotorii de proiect / beneficiarii institutii publice </t>
  </si>
  <si>
    <t>56.38</t>
  </si>
  <si>
    <t xml:space="preserve">Transferuri reprezentand cofinantarea publica in cadrul Mecanismului Financiar Norvegian pentru promotorii de proiect / beneficiarii altii decat institutii publice </t>
  </si>
  <si>
    <t>TITLUL X PROIECTE CU FINANTARE DIN FONDURI EXTERNE NERAMBURSABILE</t>
  </si>
  <si>
    <t>58.15</t>
  </si>
  <si>
    <t>Alte programe comunitare finanţate în perioada 2014-2020</t>
  </si>
  <si>
    <t>58.15.01</t>
  </si>
  <si>
    <t>Finantare nationala</t>
  </si>
  <si>
    <t>58.15.02</t>
  </si>
  <si>
    <t>Finantare externa nerambursabila</t>
  </si>
  <si>
    <t>58.15.03</t>
  </si>
  <si>
    <t>TITLUL XI  ALTE CHELTUIELI</t>
  </si>
  <si>
    <t>59.17</t>
  </si>
  <si>
    <t>Despagubiri civile</t>
  </si>
  <si>
    <t>TITLUL XII  CHELTUIELI AFERENTE PROGRAMELOR CU FINANTARE RAMBURSABILĂ</t>
  </si>
  <si>
    <t>65.01</t>
  </si>
  <si>
    <t>Cheltuieli aferente programelor cu finanţare rambursabilă</t>
  </si>
  <si>
    <t xml:space="preserve"> 70. CHELTUIELI DE CAPITAL </t>
  </si>
  <si>
    <t xml:space="preserve">TITLUL XIII ACTIVE NEFINANCIARE </t>
  </si>
  <si>
    <t xml:space="preserve">71.01 </t>
  </si>
  <si>
    <t xml:space="preserve">Active fixe </t>
  </si>
  <si>
    <t xml:space="preserve">71.01.01 </t>
  </si>
  <si>
    <t>Constructii</t>
  </si>
  <si>
    <t>71.01.02</t>
  </si>
  <si>
    <t>Maşini, echipamente si mijloace de transport</t>
  </si>
  <si>
    <t>71.01.03</t>
  </si>
  <si>
    <t>Mobilier, aparatura birotica si alte active corporale</t>
  </si>
  <si>
    <t>71.01.30</t>
  </si>
  <si>
    <t xml:space="preserve">Alte active fixe </t>
  </si>
  <si>
    <t xml:space="preserve">71.03 </t>
  </si>
  <si>
    <t>Reparaţii capitale aferente activelor fixe</t>
  </si>
  <si>
    <t>subcapitole</t>
  </si>
  <si>
    <t>61.01</t>
  </si>
  <si>
    <t>ORDINE PUBLICA SI SIGURANTA NATIONALA</t>
  </si>
  <si>
    <t>61.01.01</t>
  </si>
  <si>
    <t>Administratie centrala</t>
  </si>
  <si>
    <t>61.01.06</t>
  </si>
  <si>
    <t>Autoritati judecatoresti</t>
  </si>
  <si>
    <t>61.01.07</t>
  </si>
  <si>
    <t>Penitenciare</t>
  </si>
  <si>
    <t>61.01.50</t>
  </si>
  <si>
    <t>Alte cheltuieli în domeniul ordinii publice şi siguranţei naţionale</t>
  </si>
  <si>
    <t>Cap.54.01 ALTE SERVICII PUBLICE GENERALE</t>
  </si>
  <si>
    <t xml:space="preserve">01. CHELTUIELI CURENTE </t>
  </si>
  <si>
    <t>TITLUL II BUNURI SI SERVICII</t>
  </si>
  <si>
    <t>20.25</t>
  </si>
  <si>
    <t>Cheltuieli judiciare si extrajudiciare derivate din actiuni in reprezentarea intereselor statului, potrivit disp. legale</t>
  </si>
  <si>
    <t>20.28</t>
  </si>
  <si>
    <t>Ajutor public judiciar</t>
  </si>
  <si>
    <t>54.01</t>
  </si>
  <si>
    <t>ALTE SERVICII PUBLICE GENERALE</t>
  </si>
  <si>
    <t>54.01.50</t>
  </si>
  <si>
    <t>Alte servicii publice generale</t>
  </si>
  <si>
    <t>Cap.68.01 ASIGURARI SI ASISTENTA SOCIALA</t>
  </si>
  <si>
    <t>TITLUL VI TRANSFERURI ÎNTRE UNITĂŢI ALE ADMINISTRAŢIEI PUBLICE</t>
  </si>
  <si>
    <t>51.01</t>
  </si>
  <si>
    <t>51.01.01</t>
  </si>
  <si>
    <t>Transferuri către instituţii publice</t>
  </si>
  <si>
    <t>51.01.26</t>
  </si>
  <si>
    <t>Transferuri privind contribuţia de asigurări de sănătate</t>
  </si>
  <si>
    <t>TITLUL IX ASISTENTA SOCIALA</t>
  </si>
  <si>
    <t>57.01</t>
  </si>
  <si>
    <t>Asigurari sociale</t>
  </si>
  <si>
    <t>57.02</t>
  </si>
  <si>
    <t>Ajutoare Sociale</t>
  </si>
  <si>
    <t>57.02.01</t>
  </si>
  <si>
    <t>Ajutoare sociale in numerar</t>
  </si>
  <si>
    <t>68.01</t>
  </si>
  <si>
    <t>ASIGURARI SI ASISTENTA SOCIALA</t>
  </si>
  <si>
    <t>68.01.03</t>
  </si>
  <si>
    <t>Pensii si ajutoare pentru batranete</t>
  </si>
  <si>
    <t>68.01.06</t>
  </si>
  <si>
    <t>Asistenta sociala pentru familie si copii</t>
  </si>
  <si>
    <t>68.01.08</t>
  </si>
  <si>
    <t>Ajutoare la trecerea in rezerva, retragere sau pensionare</t>
  </si>
  <si>
    <t>68.01.50</t>
  </si>
  <si>
    <t>Alte cheltuieli în domeniul asigurărilor și asistenței sociale</t>
  </si>
  <si>
    <t>68.01.50.50</t>
  </si>
  <si>
    <t>Alte cheltuieli in domeniul asistentei sociale</t>
  </si>
  <si>
    <t>Număr de posturi finantate</t>
  </si>
  <si>
    <t>ORDONATOR SECUNDAR DE CREDITE,</t>
  </si>
  <si>
    <t>MANAGER ECONOMIC,</t>
  </si>
  <si>
    <t>aprobat prin Legea bugetului de stat pe anul 2017, nr. 6/2017, rectificat prin O.U.G. nr. 63/2017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</si>
</sst>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10"/>
      <name val="Arial"/>
      <family val="2"/>
      <charset val="238"/>
    </font>
    <font>
      <sz val="12"/>
      <name val="Arial"/>
      <family val="2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/>
    <xf numFmtId="3" fontId="1" fillId="0" borderId="0" xfId="0" applyNumberFormat="1" applyFont="1" applyBorder="1" applyAlignment="1" applyProtection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 wrapText="1"/>
    </xf>
    <xf numFmtId="3" fontId="3" fillId="0" borderId="3" xfId="0" quotePrefix="1" applyNumberFormat="1" applyFont="1" applyFill="1" applyBorder="1" applyAlignment="1">
      <alignment horizontal="center" vertical="center" wrapText="1"/>
    </xf>
    <xf numFmtId="3" fontId="3" fillId="0" borderId="0" xfId="0" quotePrefix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</xf>
    <xf numFmtId="3" fontId="1" fillId="2" borderId="3" xfId="0" applyNumberFormat="1" applyFont="1" applyFill="1" applyBorder="1" applyAlignment="1" applyProtection="1">
      <alignment vertical="center"/>
    </xf>
    <xf numFmtId="3" fontId="1" fillId="2" borderId="4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center"/>
    </xf>
    <xf numFmtId="3" fontId="5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vertical="center"/>
    </xf>
    <xf numFmtId="0" fontId="1" fillId="0" borderId="3" xfId="0" quotePrefix="1" applyFont="1" applyBorder="1" applyAlignment="1" applyProtection="1">
      <alignment horizontal="center" vertical="center"/>
    </xf>
    <xf numFmtId="3" fontId="1" fillId="4" borderId="3" xfId="0" applyNumberFormat="1" applyFont="1" applyFill="1" applyBorder="1" applyAlignment="1" applyProtection="1">
      <alignment vertical="center"/>
    </xf>
    <xf numFmtId="3" fontId="1" fillId="5" borderId="3" xfId="0" applyNumberFormat="1" applyFont="1" applyFill="1" applyBorder="1" applyAlignment="1" applyProtection="1">
      <alignment vertical="center"/>
    </xf>
    <xf numFmtId="3" fontId="1" fillId="6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3" fontId="3" fillId="4" borderId="3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49" fontId="1" fillId="0" borderId="3" xfId="0" quotePrefix="1" applyNumberFormat="1" applyFont="1" applyBorder="1" applyAlignment="1" applyProtection="1">
      <alignment horizontal="center" vertical="center"/>
    </xf>
    <xf numFmtId="0" fontId="3" fillId="0" borderId="3" xfId="0" quotePrefix="1" applyFont="1" applyBorder="1" applyAlignment="1" applyProtection="1">
      <alignment horizontal="center" vertical="center"/>
    </xf>
    <xf numFmtId="3" fontId="1" fillId="6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wrapText="1"/>
    </xf>
    <xf numFmtId="0" fontId="2" fillId="0" borderId="0" xfId="0" applyFont="1"/>
    <xf numFmtId="3" fontId="1" fillId="5" borderId="3" xfId="0" applyNumberFormat="1" applyFont="1" applyFill="1" applyBorder="1" applyAlignment="1">
      <alignment vertical="center"/>
    </xf>
    <xf numFmtId="3" fontId="7" fillId="5" borderId="3" xfId="0" applyNumberFormat="1" applyFont="1" applyFill="1" applyBorder="1" applyAlignment="1" applyProtection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1" fillId="9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3" fontId="3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1" fillId="0" borderId="2" xfId="0" applyNumberFormat="1" applyFont="1" applyBorder="1" applyAlignment="1" applyProtection="1">
      <alignment horizontal="center" vertical="center" wrapText="1" shrinkToFit="1"/>
    </xf>
    <xf numFmtId="2" fontId="1" fillId="0" borderId="8" xfId="0" applyNumberFormat="1" applyFont="1" applyBorder="1" applyAlignment="1" applyProtection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4"/>
  <sheetViews>
    <sheetView tabSelected="1" zoomScale="75" zoomScaleNormal="80" workbookViewId="0">
      <selection activeCell="I4" sqref="I4"/>
    </sheetView>
  </sheetViews>
  <sheetFormatPr defaultRowHeight="15" x14ac:dyDescent="0.2"/>
  <cols>
    <col min="1" max="1" width="5.5703125" style="5" customWidth="1"/>
    <col min="2" max="2" width="7.28515625" style="5" customWidth="1"/>
    <col min="3" max="3" width="10.5703125" style="5" customWidth="1"/>
    <col min="4" max="4" width="14.85546875" style="10" customWidth="1"/>
    <col min="5" max="5" width="19.28515625" style="5" customWidth="1"/>
    <col min="6" max="6" width="15" style="11" customWidth="1"/>
    <col min="7" max="7" width="16.140625" style="11" customWidth="1"/>
    <col min="8" max="8" width="15.28515625" style="11" customWidth="1"/>
    <col min="9" max="9" width="14.85546875" style="11" customWidth="1"/>
    <col min="10" max="10" width="14" style="11" customWidth="1"/>
    <col min="11" max="11" width="17.140625" style="11" customWidth="1"/>
    <col min="12" max="16384" width="9.140625" style="5"/>
  </cols>
  <sheetData>
    <row r="1" spans="1:11" ht="36.75" customHeight="1" x14ac:dyDescent="0.25">
      <c r="A1" s="1"/>
      <c r="B1" s="1" t="s">
        <v>0</v>
      </c>
      <c r="C1" s="1"/>
      <c r="D1" s="1"/>
      <c r="E1" s="2"/>
      <c r="F1" s="3"/>
      <c r="G1" s="3"/>
      <c r="H1" s="3"/>
      <c r="I1" s="3"/>
      <c r="J1" s="4" t="s">
        <v>1</v>
      </c>
      <c r="K1" s="3"/>
    </row>
    <row r="2" spans="1:11" ht="27.75" customHeight="1" x14ac:dyDescent="0.25">
      <c r="B2" s="6" t="s">
        <v>2</v>
      </c>
      <c r="C2" s="6"/>
      <c r="D2" s="6"/>
      <c r="E2" s="2"/>
      <c r="F2" s="3"/>
      <c r="G2" s="3"/>
      <c r="H2" s="3"/>
      <c r="I2" s="3"/>
      <c r="J2" s="7"/>
      <c r="K2" s="3"/>
    </row>
    <row r="3" spans="1:11" ht="25.5" customHeight="1" x14ac:dyDescent="0.25">
      <c r="B3" s="8" t="s">
        <v>3</v>
      </c>
      <c r="C3" s="8"/>
      <c r="D3" s="8"/>
      <c r="E3" s="2"/>
      <c r="F3" s="3"/>
      <c r="G3" s="3"/>
      <c r="H3" s="3"/>
      <c r="I3" s="3"/>
      <c r="J3" s="9"/>
      <c r="K3" s="3"/>
    </row>
    <row r="4" spans="1:11" ht="23.25" customHeight="1" x14ac:dyDescent="0.25">
      <c r="J4" s="2"/>
    </row>
    <row r="5" spans="1:11" ht="55.5" customHeight="1" x14ac:dyDescent="0.2"/>
    <row r="6" spans="1:11" ht="24.75" customHeight="1" x14ac:dyDescent="0.2">
      <c r="B6" s="107" t="s">
        <v>4</v>
      </c>
      <c r="C6" s="107"/>
      <c r="D6" s="107"/>
      <c r="E6" s="107"/>
      <c r="F6" s="107"/>
      <c r="G6" s="107"/>
      <c r="H6" s="107"/>
      <c r="I6" s="107"/>
      <c r="J6" s="107"/>
      <c r="K6" s="12"/>
    </row>
    <row r="7" spans="1:11" ht="24.6" customHeight="1" x14ac:dyDescent="0.2">
      <c r="B7" s="107" t="s">
        <v>282</v>
      </c>
      <c r="C7" s="107"/>
      <c r="D7" s="107"/>
      <c r="E7" s="107"/>
      <c r="F7" s="107"/>
      <c r="G7" s="107"/>
      <c r="H7" s="107"/>
      <c r="I7" s="107"/>
      <c r="J7" s="107"/>
      <c r="K7" s="12"/>
    </row>
    <row r="8" spans="1:11" ht="4.5" customHeight="1" x14ac:dyDescent="0.2">
      <c r="A8" s="13"/>
      <c r="B8" s="13"/>
      <c r="C8" s="13"/>
      <c r="D8" s="13"/>
      <c r="E8" s="13"/>
      <c r="F8" s="14"/>
      <c r="G8" s="14"/>
      <c r="H8" s="14"/>
      <c r="I8" s="14"/>
      <c r="J8" s="14"/>
      <c r="K8" s="14"/>
    </row>
    <row r="9" spans="1:11" ht="20.25" customHeight="1" x14ac:dyDescent="0.25">
      <c r="B9" s="108"/>
      <c r="C9" s="108"/>
      <c r="D9" s="108"/>
      <c r="E9" s="108"/>
      <c r="F9" s="108"/>
      <c r="G9" s="108"/>
      <c r="H9" s="108"/>
      <c r="I9" s="108"/>
      <c r="J9" s="108"/>
      <c r="K9" s="15"/>
    </row>
    <row r="10" spans="1:11" ht="20.25" customHeight="1" x14ac:dyDescent="0.25">
      <c r="B10" s="108" t="s">
        <v>5</v>
      </c>
      <c r="C10" s="108"/>
      <c r="D10" s="108"/>
      <c r="E10" s="108"/>
      <c r="F10" s="108"/>
      <c r="G10" s="108"/>
      <c r="H10" s="108"/>
      <c r="I10" s="108"/>
      <c r="J10" s="108"/>
      <c r="K10" s="12"/>
    </row>
    <row r="11" spans="1:11" ht="20.25" customHeight="1" x14ac:dyDescent="0.2">
      <c r="A11" s="16"/>
      <c r="B11" s="16"/>
      <c r="C11" s="17"/>
      <c r="D11" s="18"/>
      <c r="E11" s="19"/>
      <c r="F11" s="20"/>
      <c r="G11" s="20"/>
      <c r="H11" s="20"/>
      <c r="I11" s="20"/>
      <c r="J11" s="20"/>
      <c r="K11" s="20" t="s">
        <v>6</v>
      </c>
    </row>
    <row r="12" spans="1:11" ht="20.25" customHeight="1" x14ac:dyDescent="0.2">
      <c r="A12" s="102" t="s">
        <v>7</v>
      </c>
      <c r="B12" s="102" t="s">
        <v>8</v>
      </c>
      <c r="C12" s="102" t="s">
        <v>9</v>
      </c>
      <c r="D12" s="109" t="s">
        <v>10</v>
      </c>
      <c r="E12" s="111" t="s">
        <v>11</v>
      </c>
      <c r="F12" s="97" t="s">
        <v>12</v>
      </c>
      <c r="G12" s="98"/>
      <c r="H12" s="98"/>
      <c r="I12" s="98"/>
      <c r="J12" s="98"/>
      <c r="K12" s="99"/>
    </row>
    <row r="13" spans="1:11" ht="33.75" customHeight="1" x14ac:dyDescent="0.2">
      <c r="A13" s="103"/>
      <c r="B13" s="103"/>
      <c r="C13" s="103"/>
      <c r="D13" s="110"/>
      <c r="E13" s="111"/>
      <c r="F13" s="21" t="s">
        <v>13</v>
      </c>
      <c r="G13" s="21" t="s">
        <v>14</v>
      </c>
      <c r="H13" s="21" t="s">
        <v>15</v>
      </c>
      <c r="I13" s="21" t="s">
        <v>16</v>
      </c>
      <c r="J13" s="21" t="s">
        <v>17</v>
      </c>
      <c r="K13" s="21" t="s">
        <v>18</v>
      </c>
    </row>
    <row r="14" spans="1:11" ht="26.25" hidden="1" customHeight="1" x14ac:dyDescent="0.2">
      <c r="A14" s="22"/>
      <c r="B14" s="23"/>
      <c r="C14" s="22"/>
      <c r="D14" s="24"/>
      <c r="E14" s="25"/>
      <c r="F14" s="26"/>
      <c r="G14" s="26"/>
      <c r="H14" s="26"/>
      <c r="I14" s="26"/>
      <c r="J14" s="26"/>
      <c r="K14" s="26"/>
    </row>
    <row r="15" spans="1:11" ht="30" customHeight="1" x14ac:dyDescent="0.2">
      <c r="A15" s="27" t="s">
        <v>19</v>
      </c>
      <c r="B15" s="27"/>
      <c r="C15" s="22"/>
      <c r="D15" s="24"/>
      <c r="E15" s="28">
        <f t="shared" ref="E15:K15" si="0">E18+E152+E170</f>
        <v>44532671</v>
      </c>
      <c r="F15" s="29">
        <f t="shared" si="0"/>
        <v>10246300</v>
      </c>
      <c r="G15" s="29">
        <f t="shared" si="0"/>
        <v>10939320</v>
      </c>
      <c r="H15" s="29">
        <f t="shared" si="0"/>
        <v>12091616</v>
      </c>
      <c r="I15" s="29">
        <f t="shared" si="0"/>
        <v>0</v>
      </c>
      <c r="J15" s="29">
        <f t="shared" si="0"/>
        <v>11255435</v>
      </c>
      <c r="K15" s="29">
        <f t="shared" si="0"/>
        <v>0</v>
      </c>
    </row>
    <row r="16" spans="1:11" ht="24.75" customHeight="1" x14ac:dyDescent="0.2">
      <c r="A16" s="30" t="s">
        <v>20</v>
      </c>
      <c r="B16" s="16"/>
      <c r="C16" s="17"/>
      <c r="D16" s="18"/>
      <c r="E16" s="31"/>
      <c r="F16" s="31"/>
      <c r="G16" s="31"/>
      <c r="H16" s="31"/>
      <c r="I16" s="31"/>
      <c r="J16" s="31"/>
      <c r="K16" s="31"/>
    </row>
    <row r="17" spans="1:11" ht="0.75" hidden="1" customHeight="1" x14ac:dyDescent="0.2">
      <c r="A17" s="32"/>
      <c r="B17" s="33"/>
      <c r="C17" s="22"/>
      <c r="D17" s="34"/>
      <c r="E17" s="31"/>
      <c r="F17" s="31"/>
      <c r="G17" s="31"/>
      <c r="H17" s="31"/>
      <c r="I17" s="31"/>
      <c r="J17" s="31"/>
      <c r="K17" s="31"/>
    </row>
    <row r="18" spans="1:11" ht="30" customHeight="1" x14ac:dyDescent="0.2">
      <c r="A18" s="22"/>
      <c r="B18" s="23"/>
      <c r="C18" s="35"/>
      <c r="D18" s="24" t="s">
        <v>21</v>
      </c>
      <c r="E18" s="36">
        <f t="shared" ref="E18:K18" si="1">E19+E130</f>
        <v>43878501</v>
      </c>
      <c r="F18" s="36">
        <f t="shared" si="1"/>
        <v>10040300</v>
      </c>
      <c r="G18" s="36">
        <f t="shared" si="1"/>
        <v>10748150</v>
      </c>
      <c r="H18" s="36">
        <f t="shared" si="1"/>
        <v>11934616</v>
      </c>
      <c r="I18" s="36">
        <f t="shared" si="1"/>
        <v>0</v>
      </c>
      <c r="J18" s="36">
        <f t="shared" si="1"/>
        <v>11155435</v>
      </c>
      <c r="K18" s="36">
        <f t="shared" si="1"/>
        <v>0</v>
      </c>
    </row>
    <row r="19" spans="1:11" ht="30" customHeight="1" x14ac:dyDescent="0.2">
      <c r="A19" s="37" t="s">
        <v>22</v>
      </c>
      <c r="B19" s="23"/>
      <c r="C19" s="35"/>
      <c r="D19" s="24" t="s">
        <v>23</v>
      </c>
      <c r="E19" s="38">
        <f>E20+E42+E75+E83+E89+E126+E128+E121</f>
        <v>43830501</v>
      </c>
      <c r="F19" s="38">
        <f t="shared" ref="F19:K19" si="2">F20+F42+F75+F83+F89+F126+F128+F121</f>
        <v>10040300</v>
      </c>
      <c r="G19" s="38">
        <f t="shared" si="2"/>
        <v>10700150</v>
      </c>
      <c r="H19" s="38">
        <f t="shared" si="2"/>
        <v>11934616</v>
      </c>
      <c r="I19" s="38">
        <f t="shared" si="2"/>
        <v>0</v>
      </c>
      <c r="J19" s="38">
        <f t="shared" si="2"/>
        <v>11155435</v>
      </c>
      <c r="K19" s="38">
        <f t="shared" si="2"/>
        <v>0</v>
      </c>
    </row>
    <row r="20" spans="1:11" ht="30.75" customHeight="1" x14ac:dyDescent="0.2">
      <c r="A20" s="22">
        <v>10</v>
      </c>
      <c r="B20" s="23"/>
      <c r="C20" s="22"/>
      <c r="D20" s="24" t="s">
        <v>24</v>
      </c>
      <c r="E20" s="39">
        <f t="shared" ref="E20:K20" si="3">E21+E32+E36</f>
        <v>40567658</v>
      </c>
      <c r="F20" s="39">
        <f t="shared" si="3"/>
        <v>9089600</v>
      </c>
      <c r="G20" s="39">
        <f t="shared" si="3"/>
        <v>10037400</v>
      </c>
      <c r="H20" s="39">
        <f t="shared" si="3"/>
        <v>10758823</v>
      </c>
      <c r="I20" s="39">
        <f t="shared" si="3"/>
        <v>0</v>
      </c>
      <c r="J20" s="39">
        <f t="shared" si="3"/>
        <v>10681835</v>
      </c>
      <c r="K20" s="39">
        <f t="shared" si="3"/>
        <v>0</v>
      </c>
    </row>
    <row r="21" spans="1:11" ht="28.5" customHeight="1" x14ac:dyDescent="0.2">
      <c r="A21" s="22"/>
      <c r="B21" s="23" t="s">
        <v>25</v>
      </c>
      <c r="C21" s="22"/>
      <c r="D21" s="24" t="s">
        <v>26</v>
      </c>
      <c r="E21" s="40">
        <f>SUM(E22:E31)</f>
        <v>33207047</v>
      </c>
      <c r="F21" s="40">
        <f t="shared" ref="F21:K21" si="4">SUM(F22:F31)</f>
        <v>7404600</v>
      </c>
      <c r="G21" s="40">
        <f t="shared" si="4"/>
        <v>8185700</v>
      </c>
      <c r="H21" s="40">
        <f t="shared" si="4"/>
        <v>8749093</v>
      </c>
      <c r="I21" s="40">
        <f t="shared" si="4"/>
        <v>0</v>
      </c>
      <c r="J21" s="40">
        <f t="shared" si="4"/>
        <v>8867654</v>
      </c>
      <c r="K21" s="40">
        <f t="shared" si="4"/>
        <v>0</v>
      </c>
    </row>
    <row r="22" spans="1:11" ht="27" customHeight="1" x14ac:dyDescent="0.2">
      <c r="A22" s="22"/>
      <c r="B22" s="23"/>
      <c r="C22" s="35" t="s">
        <v>27</v>
      </c>
      <c r="D22" s="41" t="s">
        <v>28</v>
      </c>
      <c r="E22" s="42">
        <f>(F22+G22+H22+J22+I22+K22)</f>
        <v>27388942</v>
      </c>
      <c r="F22" s="43">
        <v>5881500</v>
      </c>
      <c r="G22" s="43">
        <v>6410350</v>
      </c>
      <c r="H22" s="43">
        <v>7540500</v>
      </c>
      <c r="I22" s="43"/>
      <c r="J22" s="43">
        <v>7556592</v>
      </c>
      <c r="K22" s="43"/>
    </row>
    <row r="23" spans="1:11" ht="30.75" customHeight="1" x14ac:dyDescent="0.2">
      <c r="A23" s="22"/>
      <c r="B23" s="23"/>
      <c r="C23" s="35" t="s">
        <v>29</v>
      </c>
      <c r="D23" s="41" t="s">
        <v>30</v>
      </c>
      <c r="E23" s="42">
        <f t="shared" ref="E23:E31" si="5">(F23+G23+H23+J23+I23+K23)</f>
        <v>2703750</v>
      </c>
      <c r="F23" s="43">
        <v>725000</v>
      </c>
      <c r="G23" s="43">
        <v>846900</v>
      </c>
      <c r="H23" s="43">
        <v>547600</v>
      </c>
      <c r="I23" s="43"/>
      <c r="J23" s="43">
        <v>584250</v>
      </c>
      <c r="K23" s="43"/>
    </row>
    <row r="24" spans="1:11" ht="29.25" customHeight="1" x14ac:dyDescent="0.2">
      <c r="A24" s="22"/>
      <c r="B24" s="23"/>
      <c r="C24" s="35" t="s">
        <v>31</v>
      </c>
      <c r="D24" s="41" t="s">
        <v>32</v>
      </c>
      <c r="E24" s="42">
        <f t="shared" si="5"/>
        <v>2538927</v>
      </c>
      <c r="F24" s="43">
        <v>672000</v>
      </c>
      <c r="G24" s="43">
        <v>811200</v>
      </c>
      <c r="H24" s="43">
        <v>521500</v>
      </c>
      <c r="I24" s="43"/>
      <c r="J24" s="43">
        <v>534227</v>
      </c>
      <c r="K24" s="43"/>
    </row>
    <row r="25" spans="1:11" ht="27" customHeight="1" x14ac:dyDescent="0.2">
      <c r="A25" s="22"/>
      <c r="B25" s="23"/>
      <c r="C25" s="35" t="s">
        <v>33</v>
      </c>
      <c r="D25" s="41" t="s">
        <v>34</v>
      </c>
      <c r="E25" s="42">
        <f t="shared" si="5"/>
        <v>0</v>
      </c>
      <c r="F25" s="43"/>
      <c r="G25" s="43"/>
      <c r="H25" s="43"/>
      <c r="I25" s="43"/>
      <c r="J25" s="43"/>
      <c r="K25" s="43"/>
    </row>
    <row r="26" spans="1:11" ht="30.75" customHeight="1" x14ac:dyDescent="0.2">
      <c r="A26" s="22"/>
      <c r="B26" s="23"/>
      <c r="C26" s="35" t="s">
        <v>35</v>
      </c>
      <c r="D26" s="41" t="s">
        <v>36</v>
      </c>
      <c r="E26" s="42">
        <f t="shared" si="5"/>
        <v>0</v>
      </c>
      <c r="F26" s="43"/>
      <c r="G26" s="43"/>
      <c r="H26" s="43"/>
      <c r="I26" s="43"/>
      <c r="J26" s="43"/>
      <c r="K26" s="43"/>
    </row>
    <row r="27" spans="1:11" ht="29.25" customHeight="1" x14ac:dyDescent="0.2">
      <c r="A27" s="22"/>
      <c r="B27" s="23"/>
      <c r="C27" s="35" t="s">
        <v>37</v>
      </c>
      <c r="D27" s="41" t="s">
        <v>38</v>
      </c>
      <c r="E27" s="42">
        <f t="shared" si="5"/>
        <v>7150</v>
      </c>
      <c r="F27" s="43">
        <v>2900</v>
      </c>
      <c r="G27" s="43">
        <v>2000</v>
      </c>
      <c r="H27" s="43">
        <v>0</v>
      </c>
      <c r="I27" s="43"/>
      <c r="J27" s="43">
        <v>2250</v>
      </c>
      <c r="K27" s="43"/>
    </row>
    <row r="28" spans="1:11" ht="29.25" customHeight="1" x14ac:dyDescent="0.2">
      <c r="A28" s="22"/>
      <c r="B28" s="23"/>
      <c r="C28" s="35" t="s">
        <v>39</v>
      </c>
      <c r="D28" s="41" t="s">
        <v>40</v>
      </c>
      <c r="E28" s="42">
        <f t="shared" si="5"/>
        <v>0</v>
      </c>
      <c r="F28" s="43"/>
      <c r="G28" s="43"/>
      <c r="H28" s="43"/>
      <c r="I28" s="43"/>
      <c r="J28" s="43"/>
      <c r="K28" s="43"/>
    </row>
    <row r="29" spans="1:11" ht="33" customHeight="1" x14ac:dyDescent="0.2">
      <c r="A29" s="22"/>
      <c r="B29" s="23"/>
      <c r="C29" s="35" t="s">
        <v>41</v>
      </c>
      <c r="D29" s="41" t="s">
        <v>42</v>
      </c>
      <c r="E29" s="42">
        <f t="shared" si="5"/>
        <v>67120</v>
      </c>
      <c r="F29" s="43">
        <v>14600</v>
      </c>
      <c r="G29" s="43">
        <v>21000</v>
      </c>
      <c r="H29" s="43">
        <v>8000</v>
      </c>
      <c r="I29" s="43"/>
      <c r="J29" s="43">
        <v>23520</v>
      </c>
      <c r="K29" s="43"/>
    </row>
    <row r="30" spans="1:11" ht="26.25" customHeight="1" x14ac:dyDescent="0.2">
      <c r="A30" s="22"/>
      <c r="B30" s="23"/>
      <c r="C30" s="35" t="s">
        <v>43</v>
      </c>
      <c r="D30" s="41" t="s">
        <v>44</v>
      </c>
      <c r="E30" s="42">
        <f t="shared" si="5"/>
        <v>228312</v>
      </c>
      <c r="F30" s="43">
        <v>61600</v>
      </c>
      <c r="G30" s="43">
        <v>61000</v>
      </c>
      <c r="H30" s="43">
        <v>41897</v>
      </c>
      <c r="I30" s="43"/>
      <c r="J30" s="43">
        <v>63815</v>
      </c>
      <c r="K30" s="43"/>
    </row>
    <row r="31" spans="1:11" ht="29.25" customHeight="1" x14ac:dyDescent="0.2">
      <c r="A31" s="22"/>
      <c r="B31" s="23"/>
      <c r="C31" s="35" t="s">
        <v>45</v>
      </c>
      <c r="D31" s="41" t="s">
        <v>46</v>
      </c>
      <c r="E31" s="42">
        <f t="shared" si="5"/>
        <v>272846</v>
      </c>
      <c r="F31" s="43">
        <v>47000</v>
      </c>
      <c r="G31" s="43">
        <v>33250</v>
      </c>
      <c r="H31" s="43">
        <v>89596</v>
      </c>
      <c r="I31" s="43"/>
      <c r="J31" s="43">
        <v>103000</v>
      </c>
      <c r="K31" s="43"/>
    </row>
    <row r="32" spans="1:11" ht="31.5" customHeight="1" x14ac:dyDescent="0.2">
      <c r="A32" s="22"/>
      <c r="B32" s="23" t="s">
        <v>47</v>
      </c>
      <c r="C32" s="22"/>
      <c r="D32" s="24" t="s">
        <v>48</v>
      </c>
      <c r="E32" s="40">
        <f t="shared" ref="E32:K32" si="6">SUM(E33:E35)</f>
        <v>177064</v>
      </c>
      <c r="F32" s="40">
        <f t="shared" si="6"/>
        <v>20000</v>
      </c>
      <c r="G32" s="40">
        <f t="shared" si="6"/>
        <v>54000</v>
      </c>
      <c r="H32" s="40">
        <f t="shared" si="6"/>
        <v>68000</v>
      </c>
      <c r="I32" s="40">
        <f t="shared" si="6"/>
        <v>0</v>
      </c>
      <c r="J32" s="40">
        <f t="shared" si="6"/>
        <v>35064</v>
      </c>
      <c r="K32" s="40">
        <f t="shared" si="6"/>
        <v>0</v>
      </c>
    </row>
    <row r="33" spans="1:11" ht="30" customHeight="1" x14ac:dyDescent="0.2">
      <c r="A33" s="22"/>
      <c r="B33" s="23"/>
      <c r="C33" s="35" t="s">
        <v>49</v>
      </c>
      <c r="D33" s="41" t="s">
        <v>50</v>
      </c>
      <c r="E33" s="42">
        <f>(F33+G33+H33+J33+I33+K33)</f>
        <v>0</v>
      </c>
      <c r="F33" s="43"/>
      <c r="G33" s="43"/>
      <c r="H33" s="43"/>
      <c r="I33" s="43"/>
      <c r="J33" s="43"/>
      <c r="K33" s="43"/>
    </row>
    <row r="34" spans="1:11" ht="33" customHeight="1" x14ac:dyDescent="0.2">
      <c r="A34" s="22"/>
      <c r="B34" s="23"/>
      <c r="C34" s="35" t="s">
        <v>51</v>
      </c>
      <c r="D34" s="41" t="s">
        <v>52</v>
      </c>
      <c r="E34" s="42">
        <f>(F34+G34+H34+J34+I34+K34)</f>
        <v>0</v>
      </c>
      <c r="F34" s="43"/>
      <c r="G34" s="43"/>
      <c r="H34" s="43"/>
      <c r="I34" s="43"/>
      <c r="J34" s="43"/>
      <c r="K34" s="43"/>
    </row>
    <row r="35" spans="1:11" ht="31.5" customHeight="1" x14ac:dyDescent="0.2">
      <c r="A35" s="22"/>
      <c r="B35" s="23"/>
      <c r="C35" s="35" t="s">
        <v>53</v>
      </c>
      <c r="D35" s="41" t="s">
        <v>54</v>
      </c>
      <c r="E35" s="42">
        <f>(F35+G35+H35+J35+I35+K35)</f>
        <v>177064</v>
      </c>
      <c r="F35" s="43">
        <v>20000</v>
      </c>
      <c r="G35" s="43">
        <v>54000</v>
      </c>
      <c r="H35" s="43">
        <v>68000</v>
      </c>
      <c r="I35" s="43"/>
      <c r="J35" s="43">
        <v>35064</v>
      </c>
      <c r="K35" s="43"/>
    </row>
    <row r="36" spans="1:11" ht="27.75" customHeight="1" x14ac:dyDescent="0.2">
      <c r="A36" s="22"/>
      <c r="B36" s="23" t="s">
        <v>55</v>
      </c>
      <c r="C36" s="22"/>
      <c r="D36" s="24" t="s">
        <v>56</v>
      </c>
      <c r="E36" s="40">
        <f t="shared" ref="E36:K36" si="7">SUM(E37:E41)</f>
        <v>7183547</v>
      </c>
      <c r="F36" s="40">
        <f t="shared" si="7"/>
        <v>1665000</v>
      </c>
      <c r="G36" s="40">
        <f t="shared" si="7"/>
        <v>1797700</v>
      </c>
      <c r="H36" s="40">
        <f t="shared" si="7"/>
        <v>1941730</v>
      </c>
      <c r="I36" s="40">
        <f t="shared" si="7"/>
        <v>0</v>
      </c>
      <c r="J36" s="40">
        <f t="shared" si="7"/>
        <v>1779117</v>
      </c>
      <c r="K36" s="40">
        <f t="shared" si="7"/>
        <v>0</v>
      </c>
    </row>
    <row r="37" spans="1:11" ht="30.75" customHeight="1" x14ac:dyDescent="0.2">
      <c r="A37" s="22"/>
      <c r="B37" s="23"/>
      <c r="C37" s="35" t="s">
        <v>57</v>
      </c>
      <c r="D37" s="41" t="s">
        <v>58</v>
      </c>
      <c r="E37" s="42">
        <f>(F37+G37+H37+J37+I37+K37)</f>
        <v>5134025</v>
      </c>
      <c r="F37" s="43">
        <v>1160000</v>
      </c>
      <c r="G37" s="43">
        <v>1268500</v>
      </c>
      <c r="H37" s="43">
        <v>1364645</v>
      </c>
      <c r="I37" s="43"/>
      <c r="J37" s="43">
        <v>1340880</v>
      </c>
      <c r="K37" s="43"/>
    </row>
    <row r="38" spans="1:11" ht="27.75" customHeight="1" x14ac:dyDescent="0.2">
      <c r="A38" s="22"/>
      <c r="B38" s="23"/>
      <c r="C38" s="35" t="s">
        <v>59</v>
      </c>
      <c r="D38" s="41" t="s">
        <v>60</v>
      </c>
      <c r="E38" s="42">
        <f>(F38+G38+H38+J38+I38+K38)</f>
        <v>150935</v>
      </c>
      <c r="F38" s="43">
        <v>40000</v>
      </c>
      <c r="G38" s="43">
        <v>37300</v>
      </c>
      <c r="H38" s="43">
        <v>42300</v>
      </c>
      <c r="I38" s="43"/>
      <c r="J38" s="43">
        <v>31335</v>
      </c>
      <c r="K38" s="43"/>
    </row>
    <row r="39" spans="1:11" ht="30" customHeight="1" x14ac:dyDescent="0.2">
      <c r="A39" s="22"/>
      <c r="B39" s="23"/>
      <c r="C39" s="35" t="s">
        <v>61</v>
      </c>
      <c r="D39" s="41" t="s">
        <v>62</v>
      </c>
      <c r="E39" s="42">
        <f>(F39+G39+H39+J39+I39+K39)</f>
        <v>1613552</v>
      </c>
      <c r="F39" s="43">
        <v>385000</v>
      </c>
      <c r="G39" s="43">
        <v>416000</v>
      </c>
      <c r="H39" s="43">
        <v>447750</v>
      </c>
      <c r="I39" s="43"/>
      <c r="J39" s="43">
        <v>364802</v>
      </c>
      <c r="K39" s="43"/>
    </row>
    <row r="40" spans="1:11" ht="29.25" customHeight="1" x14ac:dyDescent="0.2">
      <c r="A40" s="22"/>
      <c r="B40" s="23"/>
      <c r="C40" s="35" t="s">
        <v>63</v>
      </c>
      <c r="D40" s="41" t="s">
        <v>64</v>
      </c>
      <c r="E40" s="42">
        <f>(F40+G40+H40+J40+I40+K40)</f>
        <v>50366</v>
      </c>
      <c r="F40" s="43">
        <v>15000</v>
      </c>
      <c r="G40" s="43">
        <v>10200</v>
      </c>
      <c r="H40" s="43">
        <v>13066</v>
      </c>
      <c r="I40" s="43"/>
      <c r="J40" s="43">
        <v>12100</v>
      </c>
      <c r="K40" s="43"/>
    </row>
    <row r="41" spans="1:11" ht="30.75" customHeight="1" x14ac:dyDescent="0.2">
      <c r="A41" s="22"/>
      <c r="B41" s="23"/>
      <c r="C41" s="35" t="s">
        <v>65</v>
      </c>
      <c r="D41" s="41" t="s">
        <v>66</v>
      </c>
      <c r="E41" s="42">
        <f>(F41+G41+H41+J41+I41+K41)</f>
        <v>234669</v>
      </c>
      <c r="F41" s="43">
        <v>65000</v>
      </c>
      <c r="G41" s="43">
        <v>65700</v>
      </c>
      <c r="H41" s="43">
        <v>73969</v>
      </c>
      <c r="I41" s="43"/>
      <c r="J41" s="43">
        <v>30000</v>
      </c>
      <c r="K41" s="43"/>
    </row>
    <row r="42" spans="1:11" ht="30.75" customHeight="1" x14ac:dyDescent="0.2">
      <c r="A42" s="22">
        <v>20</v>
      </c>
      <c r="B42" s="23"/>
      <c r="C42" s="35"/>
      <c r="D42" s="24" t="s">
        <v>67</v>
      </c>
      <c r="E42" s="39">
        <f t="shared" ref="E42:K42" si="8">E43+E54+E55+E57+E61+E64+E65+E66+E67+E68</f>
        <v>2325590</v>
      </c>
      <c r="F42" s="39">
        <f t="shared" si="8"/>
        <v>539700</v>
      </c>
      <c r="G42" s="39">
        <f t="shared" si="8"/>
        <v>662750</v>
      </c>
      <c r="H42" s="39">
        <f t="shared" si="8"/>
        <v>649540</v>
      </c>
      <c r="I42" s="39">
        <f t="shared" si="8"/>
        <v>0</v>
      </c>
      <c r="J42" s="39">
        <f t="shared" si="8"/>
        <v>473600</v>
      </c>
      <c r="K42" s="39">
        <f t="shared" si="8"/>
        <v>0</v>
      </c>
    </row>
    <row r="43" spans="1:11" ht="27.75" customHeight="1" x14ac:dyDescent="0.2">
      <c r="A43" s="22"/>
      <c r="B43" s="23" t="s">
        <v>68</v>
      </c>
      <c r="C43" s="22"/>
      <c r="D43" s="24" t="s">
        <v>69</v>
      </c>
      <c r="E43" s="40">
        <f t="shared" ref="E43:K43" si="9">SUM(E44:E53)</f>
        <v>841050</v>
      </c>
      <c r="F43" s="40">
        <f t="shared" si="9"/>
        <v>158700</v>
      </c>
      <c r="G43" s="40">
        <f t="shared" si="9"/>
        <v>208650</v>
      </c>
      <c r="H43" s="40">
        <f t="shared" si="9"/>
        <v>199300</v>
      </c>
      <c r="I43" s="40">
        <f t="shared" si="9"/>
        <v>0</v>
      </c>
      <c r="J43" s="40">
        <f t="shared" si="9"/>
        <v>274400</v>
      </c>
      <c r="K43" s="40">
        <f t="shared" si="9"/>
        <v>0</v>
      </c>
    </row>
    <row r="44" spans="1:11" ht="27" customHeight="1" x14ac:dyDescent="0.2">
      <c r="A44" s="22"/>
      <c r="B44" s="23"/>
      <c r="C44" s="35" t="s">
        <v>70</v>
      </c>
      <c r="D44" s="41" t="s">
        <v>71</v>
      </c>
      <c r="E44" s="42">
        <f>(F44+G44+H44+J44+I44+K44)</f>
        <v>7600</v>
      </c>
      <c r="F44" s="44">
        <v>1000</v>
      </c>
      <c r="G44" s="44">
        <v>2000</v>
      </c>
      <c r="H44" s="44">
        <v>1600</v>
      </c>
      <c r="I44" s="44">
        <v>0</v>
      </c>
      <c r="J44" s="44">
        <v>3000</v>
      </c>
      <c r="K44" s="44">
        <v>0</v>
      </c>
    </row>
    <row r="45" spans="1:11" ht="29.25" customHeight="1" x14ac:dyDescent="0.2">
      <c r="A45" s="22"/>
      <c r="B45" s="23"/>
      <c r="C45" s="35" t="s">
        <v>72</v>
      </c>
      <c r="D45" s="41" t="s">
        <v>73</v>
      </c>
      <c r="E45" s="42">
        <f t="shared" ref="E45:E54" si="10">(F45+G45+H45+J45+I45+K45)</f>
        <v>10900</v>
      </c>
      <c r="F45" s="44">
        <v>1500</v>
      </c>
      <c r="G45" s="44">
        <v>4500</v>
      </c>
      <c r="H45" s="44">
        <v>3400</v>
      </c>
      <c r="I45" s="44">
        <v>0</v>
      </c>
      <c r="J45" s="44">
        <v>1500</v>
      </c>
      <c r="K45" s="44">
        <v>0</v>
      </c>
    </row>
    <row r="46" spans="1:11" ht="30.75" customHeight="1" x14ac:dyDescent="0.2">
      <c r="A46" s="22"/>
      <c r="B46" s="23"/>
      <c r="C46" s="35" t="s">
        <v>74</v>
      </c>
      <c r="D46" s="41" t="s">
        <v>75</v>
      </c>
      <c r="E46" s="42">
        <f t="shared" si="10"/>
        <v>338500</v>
      </c>
      <c r="F46" s="44">
        <v>70000</v>
      </c>
      <c r="G46" s="44">
        <v>75500</v>
      </c>
      <c r="H46" s="44">
        <v>85300</v>
      </c>
      <c r="I46" s="44">
        <v>0</v>
      </c>
      <c r="J46" s="44">
        <v>107700</v>
      </c>
      <c r="K46" s="44">
        <v>0</v>
      </c>
    </row>
    <row r="47" spans="1:11" ht="30" customHeight="1" x14ac:dyDescent="0.2">
      <c r="A47" s="22"/>
      <c r="B47" s="23"/>
      <c r="C47" s="35" t="s">
        <v>76</v>
      </c>
      <c r="D47" s="41" t="s">
        <v>77</v>
      </c>
      <c r="E47" s="42">
        <f t="shared" si="10"/>
        <v>31000</v>
      </c>
      <c r="F47" s="44">
        <v>7000</v>
      </c>
      <c r="G47" s="44">
        <v>10000</v>
      </c>
      <c r="H47" s="44">
        <v>4000</v>
      </c>
      <c r="I47" s="44">
        <v>0</v>
      </c>
      <c r="J47" s="44">
        <v>10000</v>
      </c>
      <c r="K47" s="44">
        <v>0</v>
      </c>
    </row>
    <row r="48" spans="1:11" ht="26.25" customHeight="1" x14ac:dyDescent="0.2">
      <c r="A48" s="22"/>
      <c r="B48" s="23"/>
      <c r="C48" s="35" t="s">
        <v>78</v>
      </c>
      <c r="D48" s="41" t="s">
        <v>79</v>
      </c>
      <c r="E48" s="42">
        <f t="shared" si="10"/>
        <v>28900</v>
      </c>
      <c r="F48" s="44">
        <v>5500</v>
      </c>
      <c r="G48" s="44">
        <v>12500</v>
      </c>
      <c r="H48" s="44">
        <v>400</v>
      </c>
      <c r="I48" s="44">
        <v>0</v>
      </c>
      <c r="J48" s="44">
        <v>10500</v>
      </c>
      <c r="K48" s="44">
        <v>0</v>
      </c>
    </row>
    <row r="49" spans="1:11" ht="27.75" customHeight="1" x14ac:dyDescent="0.2">
      <c r="A49" s="22"/>
      <c r="B49" s="23"/>
      <c r="C49" s="35" t="s">
        <v>80</v>
      </c>
      <c r="D49" s="41" t="s">
        <v>81</v>
      </c>
      <c r="E49" s="42">
        <f t="shared" si="10"/>
        <v>6550</v>
      </c>
      <c r="F49" s="44">
        <v>2000</v>
      </c>
      <c r="G49" s="44">
        <v>1150</v>
      </c>
      <c r="H49" s="44">
        <v>0</v>
      </c>
      <c r="I49" s="44">
        <v>0</v>
      </c>
      <c r="J49" s="44">
        <v>3400</v>
      </c>
      <c r="K49" s="44">
        <v>0</v>
      </c>
    </row>
    <row r="50" spans="1:11" ht="28.5" customHeight="1" x14ac:dyDescent="0.2">
      <c r="A50" s="22"/>
      <c r="B50" s="23"/>
      <c r="C50" s="35" t="s">
        <v>82</v>
      </c>
      <c r="D50" s="41" t="s">
        <v>83</v>
      </c>
      <c r="E50" s="42">
        <f t="shared" si="10"/>
        <v>2800</v>
      </c>
      <c r="F50" s="44">
        <v>700</v>
      </c>
      <c r="G50" s="44">
        <v>1400</v>
      </c>
      <c r="H50" s="44">
        <v>0</v>
      </c>
      <c r="I50" s="44">
        <v>0</v>
      </c>
      <c r="J50" s="44">
        <v>700</v>
      </c>
      <c r="K50" s="44">
        <v>0</v>
      </c>
    </row>
    <row r="51" spans="1:11" ht="31.5" customHeight="1" x14ac:dyDescent="0.2">
      <c r="A51" s="22"/>
      <c r="B51" s="23"/>
      <c r="C51" s="35" t="s">
        <v>84</v>
      </c>
      <c r="D51" s="41" t="s">
        <v>85</v>
      </c>
      <c r="E51" s="42">
        <f t="shared" si="10"/>
        <v>34500</v>
      </c>
      <c r="F51" s="44">
        <v>9500</v>
      </c>
      <c r="G51" s="44">
        <v>10500</v>
      </c>
      <c r="H51" s="44">
        <v>6000</v>
      </c>
      <c r="I51" s="44">
        <v>0</v>
      </c>
      <c r="J51" s="44">
        <v>8500</v>
      </c>
      <c r="K51" s="44">
        <v>0</v>
      </c>
    </row>
    <row r="52" spans="1:11" ht="29.25" customHeight="1" x14ac:dyDescent="0.2">
      <c r="A52" s="22"/>
      <c r="B52" s="23"/>
      <c r="C52" s="35" t="s">
        <v>86</v>
      </c>
      <c r="D52" s="41" t="s">
        <v>87</v>
      </c>
      <c r="E52" s="42">
        <f t="shared" si="10"/>
        <v>280000</v>
      </c>
      <c r="F52" s="44">
        <v>45000</v>
      </c>
      <c r="G52" s="44">
        <v>66300</v>
      </c>
      <c r="H52" s="44">
        <v>89500</v>
      </c>
      <c r="I52" s="44">
        <v>0</v>
      </c>
      <c r="J52" s="44">
        <v>79200</v>
      </c>
      <c r="K52" s="44">
        <v>0</v>
      </c>
    </row>
    <row r="53" spans="1:11" ht="29.25" customHeight="1" x14ac:dyDescent="0.2">
      <c r="A53" s="22"/>
      <c r="B53" s="23"/>
      <c r="C53" s="35" t="s">
        <v>88</v>
      </c>
      <c r="D53" s="41" t="s">
        <v>89</v>
      </c>
      <c r="E53" s="42">
        <f t="shared" si="10"/>
        <v>100300</v>
      </c>
      <c r="F53" s="44">
        <v>16500</v>
      </c>
      <c r="G53" s="44">
        <v>24800</v>
      </c>
      <c r="H53" s="44">
        <v>9100</v>
      </c>
      <c r="I53" s="44">
        <v>0</v>
      </c>
      <c r="J53" s="44">
        <v>49900</v>
      </c>
      <c r="K53" s="44">
        <v>0</v>
      </c>
    </row>
    <row r="54" spans="1:11" ht="29.25" customHeight="1" x14ac:dyDescent="0.2">
      <c r="A54" s="22"/>
      <c r="B54" s="23" t="s">
        <v>90</v>
      </c>
      <c r="C54" s="35"/>
      <c r="D54" s="24" t="s">
        <v>91</v>
      </c>
      <c r="E54" s="42">
        <f t="shared" si="10"/>
        <v>9680</v>
      </c>
      <c r="F54" s="44">
        <v>0</v>
      </c>
      <c r="G54" s="44">
        <v>8000</v>
      </c>
      <c r="H54" s="44">
        <v>1680</v>
      </c>
      <c r="I54" s="44">
        <v>0</v>
      </c>
      <c r="J54" s="44"/>
      <c r="K54" s="44">
        <v>0</v>
      </c>
    </row>
    <row r="55" spans="1:11" ht="34.5" customHeight="1" x14ac:dyDescent="0.2">
      <c r="A55" s="22"/>
      <c r="B55" s="23" t="s">
        <v>92</v>
      </c>
      <c r="C55" s="35"/>
      <c r="D55" s="24" t="s">
        <v>93</v>
      </c>
      <c r="E55" s="40">
        <f t="shared" ref="E55:K55" si="11">E56</f>
        <v>0</v>
      </c>
      <c r="F55" s="40">
        <f t="shared" si="11"/>
        <v>0</v>
      </c>
      <c r="G55" s="40">
        <f t="shared" si="11"/>
        <v>0</v>
      </c>
      <c r="H55" s="40">
        <f t="shared" si="11"/>
        <v>0</v>
      </c>
      <c r="I55" s="40">
        <f t="shared" si="11"/>
        <v>0</v>
      </c>
      <c r="J55" s="40">
        <f t="shared" si="11"/>
        <v>0</v>
      </c>
      <c r="K55" s="40">
        <f t="shared" si="11"/>
        <v>0</v>
      </c>
    </row>
    <row r="56" spans="1:11" ht="28.5" customHeight="1" x14ac:dyDescent="0.2">
      <c r="A56" s="22"/>
      <c r="B56" s="23"/>
      <c r="C56" s="35" t="s">
        <v>94</v>
      </c>
      <c r="D56" s="41" t="s">
        <v>95</v>
      </c>
      <c r="E56" s="42">
        <f>(F56+G56+H56+J56+I56+K56)</f>
        <v>0</v>
      </c>
      <c r="F56" s="44"/>
      <c r="G56" s="44"/>
      <c r="H56" s="44"/>
      <c r="I56" s="44"/>
      <c r="J56" s="44"/>
      <c r="K56" s="44"/>
    </row>
    <row r="57" spans="1:11" ht="32.25" customHeight="1" x14ac:dyDescent="0.2">
      <c r="A57" s="22"/>
      <c r="B57" s="23" t="s">
        <v>96</v>
      </c>
      <c r="C57" s="35"/>
      <c r="D57" s="24" t="s">
        <v>97</v>
      </c>
      <c r="E57" s="40">
        <f t="shared" ref="E57:K57" si="12">SUM(E58:E60)</f>
        <v>45500</v>
      </c>
      <c r="F57" s="40">
        <f t="shared" si="12"/>
        <v>5000</v>
      </c>
      <c r="G57" s="40">
        <f t="shared" si="12"/>
        <v>26500</v>
      </c>
      <c r="H57" s="40">
        <f t="shared" si="12"/>
        <v>0</v>
      </c>
      <c r="I57" s="40">
        <f t="shared" si="12"/>
        <v>0</v>
      </c>
      <c r="J57" s="40">
        <f t="shared" si="12"/>
        <v>14000</v>
      </c>
      <c r="K57" s="40">
        <f t="shared" si="12"/>
        <v>0</v>
      </c>
    </row>
    <row r="58" spans="1:11" ht="29.25" customHeight="1" x14ac:dyDescent="0.2">
      <c r="A58" s="22"/>
      <c r="B58" s="23"/>
      <c r="C58" s="35" t="s">
        <v>98</v>
      </c>
      <c r="D58" s="41" t="s">
        <v>99</v>
      </c>
      <c r="E58" s="42">
        <f>(F58+G58+H58+J58+I58+K58)</f>
        <v>9000</v>
      </c>
      <c r="F58" s="44">
        <v>0</v>
      </c>
      <c r="G58" s="44">
        <v>4000</v>
      </c>
      <c r="H58" s="44">
        <v>0</v>
      </c>
      <c r="I58" s="44">
        <v>0</v>
      </c>
      <c r="J58" s="44">
        <v>5000</v>
      </c>
      <c r="K58" s="44">
        <v>0</v>
      </c>
    </row>
    <row r="59" spans="1:11" ht="28.5" customHeight="1" x14ac:dyDescent="0.2">
      <c r="A59" s="22"/>
      <c r="B59" s="23"/>
      <c r="C59" s="35" t="s">
        <v>100</v>
      </c>
      <c r="D59" s="41" t="s">
        <v>101</v>
      </c>
      <c r="E59" s="42">
        <f>(F59+G59+H59+J59+I59+K59)</f>
        <v>0</v>
      </c>
      <c r="F59" s="44"/>
      <c r="G59" s="44"/>
      <c r="H59" s="44"/>
      <c r="I59" s="44"/>
      <c r="J59" s="44"/>
      <c r="K59" s="44"/>
    </row>
    <row r="60" spans="1:11" ht="30" customHeight="1" x14ac:dyDescent="0.2">
      <c r="A60" s="22"/>
      <c r="B60" s="23"/>
      <c r="C60" s="35" t="s">
        <v>102</v>
      </c>
      <c r="D60" s="41" t="s">
        <v>103</v>
      </c>
      <c r="E60" s="42">
        <f>(F60+G60+H60+J60+I60+K60)</f>
        <v>36500</v>
      </c>
      <c r="F60" s="44">
        <v>5000</v>
      </c>
      <c r="G60" s="44">
        <v>22500</v>
      </c>
      <c r="H60" s="44">
        <v>0</v>
      </c>
      <c r="I60" s="44">
        <v>0</v>
      </c>
      <c r="J60" s="44">
        <v>9000</v>
      </c>
      <c r="K60" s="44">
        <v>0</v>
      </c>
    </row>
    <row r="61" spans="1:11" ht="30" customHeight="1" x14ac:dyDescent="0.2">
      <c r="A61" s="22"/>
      <c r="B61" s="23" t="s">
        <v>104</v>
      </c>
      <c r="C61" s="35"/>
      <c r="D61" s="24" t="s">
        <v>105</v>
      </c>
      <c r="E61" s="40">
        <f t="shared" ref="E61:K61" si="13">SUM(E62:E63)</f>
        <v>23100</v>
      </c>
      <c r="F61" s="40">
        <f t="shared" si="13"/>
        <v>6000</v>
      </c>
      <c r="G61" s="40">
        <f t="shared" si="13"/>
        <v>5100</v>
      </c>
      <c r="H61" s="40">
        <f t="shared" si="13"/>
        <v>0</v>
      </c>
      <c r="I61" s="40">
        <f t="shared" si="13"/>
        <v>0</v>
      </c>
      <c r="J61" s="40">
        <f t="shared" si="13"/>
        <v>12000</v>
      </c>
      <c r="K61" s="40">
        <f t="shared" si="13"/>
        <v>0</v>
      </c>
    </row>
    <row r="62" spans="1:11" ht="33" customHeight="1" x14ac:dyDescent="0.2">
      <c r="A62" s="22"/>
      <c r="B62" s="23"/>
      <c r="C62" s="35" t="s">
        <v>106</v>
      </c>
      <c r="D62" s="41" t="s">
        <v>107</v>
      </c>
      <c r="E62" s="42">
        <f t="shared" ref="E62:E67" si="14">(F62+G62+H62+J62+I62+K62)</f>
        <v>23100</v>
      </c>
      <c r="F62" s="44">
        <v>6000</v>
      </c>
      <c r="G62" s="44">
        <v>5100</v>
      </c>
      <c r="H62" s="44">
        <v>0</v>
      </c>
      <c r="I62" s="44">
        <v>0</v>
      </c>
      <c r="J62" s="44">
        <v>12000</v>
      </c>
      <c r="K62" s="44">
        <v>0</v>
      </c>
    </row>
    <row r="63" spans="1:11" ht="29.25" customHeight="1" x14ac:dyDescent="0.2">
      <c r="A63" s="22"/>
      <c r="B63" s="23"/>
      <c r="C63" s="35" t="s">
        <v>108</v>
      </c>
      <c r="D63" s="41" t="s">
        <v>109</v>
      </c>
      <c r="E63" s="42">
        <f t="shared" si="14"/>
        <v>0</v>
      </c>
      <c r="F63" s="44"/>
      <c r="G63" s="44"/>
      <c r="H63" s="44"/>
      <c r="I63" s="44"/>
      <c r="J63" s="44"/>
      <c r="K63" s="44"/>
    </row>
    <row r="64" spans="1:11" ht="30.75" customHeight="1" x14ac:dyDescent="0.2">
      <c r="A64" s="22"/>
      <c r="B64" s="23" t="s">
        <v>110</v>
      </c>
      <c r="C64" s="35"/>
      <c r="D64" s="24" t="s">
        <v>111</v>
      </c>
      <c r="E64" s="42">
        <f t="shared" si="14"/>
        <v>2500</v>
      </c>
      <c r="F64" s="44">
        <v>0</v>
      </c>
      <c r="G64" s="44">
        <v>1500</v>
      </c>
      <c r="H64" s="44">
        <v>0</v>
      </c>
      <c r="I64" s="44">
        <v>0</v>
      </c>
      <c r="J64" s="44">
        <v>1000</v>
      </c>
      <c r="K64" s="44">
        <v>0</v>
      </c>
    </row>
    <row r="65" spans="1:11" ht="29.25" customHeight="1" x14ac:dyDescent="0.2">
      <c r="A65" s="22"/>
      <c r="B65" s="23" t="s">
        <v>112</v>
      </c>
      <c r="C65" s="35"/>
      <c r="D65" s="24" t="s">
        <v>113</v>
      </c>
      <c r="E65" s="42">
        <f t="shared" si="14"/>
        <v>6000</v>
      </c>
      <c r="F65" s="44">
        <v>0</v>
      </c>
      <c r="G65" s="44">
        <v>6000</v>
      </c>
      <c r="H65" s="44"/>
      <c r="I65" s="44"/>
      <c r="J65" s="44"/>
      <c r="K65" s="44"/>
    </row>
    <row r="66" spans="1:11" ht="27.75" customHeight="1" x14ac:dyDescent="0.2">
      <c r="A66" s="22"/>
      <c r="B66" s="23" t="s">
        <v>114</v>
      </c>
      <c r="C66" s="35"/>
      <c r="D66" s="24" t="s">
        <v>115</v>
      </c>
      <c r="E66" s="42">
        <f t="shared" si="14"/>
        <v>22000</v>
      </c>
      <c r="F66" s="44">
        <v>0</v>
      </c>
      <c r="G66" s="44">
        <v>22000</v>
      </c>
      <c r="H66" s="44">
        <v>0</v>
      </c>
      <c r="I66" s="44">
        <v>0</v>
      </c>
      <c r="J66" s="44">
        <v>0</v>
      </c>
      <c r="K66" s="44">
        <v>0</v>
      </c>
    </row>
    <row r="67" spans="1:11" ht="26.25" customHeight="1" x14ac:dyDescent="0.2">
      <c r="A67" s="22"/>
      <c r="B67" s="23" t="s">
        <v>116</v>
      </c>
      <c r="C67" s="35"/>
      <c r="D67" s="24" t="s">
        <v>117</v>
      </c>
      <c r="E67" s="42">
        <f t="shared" si="14"/>
        <v>12000</v>
      </c>
      <c r="F67" s="44">
        <v>0</v>
      </c>
      <c r="G67" s="44">
        <v>2000</v>
      </c>
      <c r="H67" s="44">
        <v>0</v>
      </c>
      <c r="I67" s="44">
        <v>0</v>
      </c>
      <c r="J67" s="44">
        <v>10000</v>
      </c>
      <c r="K67" s="44">
        <v>0</v>
      </c>
    </row>
    <row r="68" spans="1:11" ht="27.75" customHeight="1" x14ac:dyDescent="0.2">
      <c r="A68" s="22"/>
      <c r="B68" s="23" t="s">
        <v>118</v>
      </c>
      <c r="C68" s="35"/>
      <c r="D68" s="24" t="s">
        <v>119</v>
      </c>
      <c r="E68" s="40">
        <f t="shared" ref="E68:K68" si="15">SUM(E69:E74)</f>
        <v>1363760</v>
      </c>
      <c r="F68" s="40">
        <f t="shared" si="15"/>
        <v>370000</v>
      </c>
      <c r="G68" s="40">
        <f t="shared" si="15"/>
        <v>383000</v>
      </c>
      <c r="H68" s="40">
        <f t="shared" si="15"/>
        <v>448560</v>
      </c>
      <c r="I68" s="40">
        <f t="shared" si="15"/>
        <v>0</v>
      </c>
      <c r="J68" s="40">
        <f t="shared" si="15"/>
        <v>162200</v>
      </c>
      <c r="K68" s="40">
        <f t="shared" si="15"/>
        <v>0</v>
      </c>
    </row>
    <row r="69" spans="1:11" ht="27.75" customHeight="1" x14ac:dyDescent="0.2">
      <c r="A69" s="22"/>
      <c r="B69" s="23"/>
      <c r="C69" s="35" t="s">
        <v>120</v>
      </c>
      <c r="D69" s="41" t="s">
        <v>121</v>
      </c>
      <c r="E69" s="42">
        <f t="shared" ref="E69:E74" si="16">(F69+G69+H69+J69+I69+K69)</f>
        <v>0</v>
      </c>
      <c r="F69" s="44"/>
      <c r="G69" s="44"/>
      <c r="H69" s="44"/>
      <c r="I69" s="44"/>
      <c r="J69" s="44"/>
      <c r="K69" s="44"/>
    </row>
    <row r="70" spans="1:11" ht="27.75" customHeight="1" x14ac:dyDescent="0.2">
      <c r="A70" s="22"/>
      <c r="B70" s="23"/>
      <c r="C70" s="35" t="s">
        <v>122</v>
      </c>
      <c r="D70" s="41" t="s">
        <v>123</v>
      </c>
      <c r="E70" s="42">
        <f t="shared" si="16"/>
        <v>0</v>
      </c>
      <c r="F70" s="44"/>
      <c r="G70" s="44"/>
      <c r="H70" s="44"/>
      <c r="I70" s="44"/>
      <c r="J70" s="44"/>
      <c r="K70" s="44"/>
    </row>
    <row r="71" spans="1:11" ht="28.5" customHeight="1" x14ac:dyDescent="0.2">
      <c r="A71" s="22"/>
      <c r="B71" s="23"/>
      <c r="C71" s="35" t="s">
        <v>124</v>
      </c>
      <c r="D71" s="41" t="s">
        <v>125</v>
      </c>
      <c r="E71" s="42">
        <f t="shared" si="16"/>
        <v>15900</v>
      </c>
      <c r="F71" s="44">
        <v>2000</v>
      </c>
      <c r="G71" s="44">
        <v>13000</v>
      </c>
      <c r="H71" s="44">
        <v>900</v>
      </c>
      <c r="I71" s="44">
        <v>0</v>
      </c>
      <c r="J71" s="44">
        <v>0</v>
      </c>
      <c r="K71" s="44">
        <v>0</v>
      </c>
    </row>
    <row r="72" spans="1:11" ht="27.75" customHeight="1" x14ac:dyDescent="0.2">
      <c r="A72" s="22"/>
      <c r="B72" s="23"/>
      <c r="C72" s="35" t="s">
        <v>126</v>
      </c>
      <c r="D72" s="41" t="s">
        <v>127</v>
      </c>
      <c r="E72" s="42">
        <f t="shared" si="16"/>
        <v>1239000</v>
      </c>
      <c r="F72" s="44">
        <v>339000</v>
      </c>
      <c r="G72" s="44">
        <v>339000</v>
      </c>
      <c r="H72" s="44">
        <v>435000</v>
      </c>
      <c r="I72" s="44">
        <v>0</v>
      </c>
      <c r="J72" s="44">
        <v>126000</v>
      </c>
      <c r="K72" s="44">
        <v>0</v>
      </c>
    </row>
    <row r="73" spans="1:11" ht="33" customHeight="1" x14ac:dyDescent="0.2">
      <c r="A73" s="22"/>
      <c r="B73" s="23"/>
      <c r="C73" s="35" t="s">
        <v>128</v>
      </c>
      <c r="D73" s="41" t="s">
        <v>129</v>
      </c>
      <c r="E73" s="42">
        <f t="shared" si="16"/>
        <v>0</v>
      </c>
      <c r="F73" s="44"/>
      <c r="G73" s="44"/>
      <c r="H73" s="44"/>
      <c r="I73" s="44"/>
      <c r="J73" s="44"/>
      <c r="K73" s="44"/>
    </row>
    <row r="74" spans="1:11" ht="27.6" customHeight="1" x14ac:dyDescent="0.2">
      <c r="A74" s="22"/>
      <c r="B74" s="23"/>
      <c r="C74" s="35" t="s">
        <v>130</v>
      </c>
      <c r="D74" s="41" t="s">
        <v>131</v>
      </c>
      <c r="E74" s="42">
        <f t="shared" si="16"/>
        <v>108860</v>
      </c>
      <c r="F74" s="44">
        <v>29000</v>
      </c>
      <c r="G74" s="44">
        <v>31000</v>
      </c>
      <c r="H74" s="44">
        <v>12660</v>
      </c>
      <c r="I74" s="44">
        <v>0</v>
      </c>
      <c r="J74" s="44">
        <v>36200</v>
      </c>
      <c r="K74" s="44">
        <v>0</v>
      </c>
    </row>
    <row r="75" spans="1:11" ht="31.5" customHeight="1" x14ac:dyDescent="0.2">
      <c r="A75" s="22">
        <v>51</v>
      </c>
      <c r="B75" s="23"/>
      <c r="C75" s="35"/>
      <c r="D75" s="24" t="s">
        <v>132</v>
      </c>
      <c r="E75" s="39">
        <f t="shared" ref="E75:K75" si="17">E76+E79</f>
        <v>0</v>
      </c>
      <c r="F75" s="39">
        <f t="shared" si="17"/>
        <v>0</v>
      </c>
      <c r="G75" s="39">
        <f t="shared" si="17"/>
        <v>0</v>
      </c>
      <c r="H75" s="39">
        <f t="shared" si="17"/>
        <v>0</v>
      </c>
      <c r="I75" s="39">
        <f t="shared" si="17"/>
        <v>0</v>
      </c>
      <c r="J75" s="39">
        <f t="shared" si="17"/>
        <v>0</v>
      </c>
      <c r="K75" s="39">
        <f t="shared" si="17"/>
        <v>0</v>
      </c>
    </row>
    <row r="76" spans="1:11" ht="36" customHeight="1" x14ac:dyDescent="0.2">
      <c r="A76" s="22"/>
      <c r="B76" s="23" t="s">
        <v>133</v>
      </c>
      <c r="C76" s="35"/>
      <c r="D76" s="24" t="s">
        <v>134</v>
      </c>
      <c r="E76" s="40">
        <f t="shared" ref="E76:K76" si="18">E77+E78</f>
        <v>0</v>
      </c>
      <c r="F76" s="40">
        <f t="shared" si="18"/>
        <v>0</v>
      </c>
      <c r="G76" s="40">
        <f t="shared" si="18"/>
        <v>0</v>
      </c>
      <c r="H76" s="40">
        <f t="shared" si="18"/>
        <v>0</v>
      </c>
      <c r="I76" s="40">
        <f t="shared" si="18"/>
        <v>0</v>
      </c>
      <c r="J76" s="40">
        <f t="shared" si="18"/>
        <v>0</v>
      </c>
      <c r="K76" s="40">
        <f t="shared" si="18"/>
        <v>0</v>
      </c>
    </row>
    <row r="77" spans="1:11" ht="30.75" customHeight="1" x14ac:dyDescent="0.2">
      <c r="A77" s="22"/>
      <c r="B77" s="23"/>
      <c r="C77" s="35" t="s">
        <v>135</v>
      </c>
      <c r="D77" s="41" t="s">
        <v>136</v>
      </c>
      <c r="E77" s="42">
        <f>(F77+G77+H77+J77+I77+K77)</f>
        <v>0</v>
      </c>
      <c r="F77" s="44"/>
      <c r="G77" s="44"/>
      <c r="H77" s="44"/>
      <c r="I77" s="44"/>
      <c r="J77" s="44"/>
      <c r="K77" s="44"/>
    </row>
    <row r="78" spans="1:11" ht="29.25" customHeight="1" x14ac:dyDescent="0.2">
      <c r="A78" s="22"/>
      <c r="B78" s="23"/>
      <c r="C78" s="35" t="s">
        <v>137</v>
      </c>
      <c r="D78" s="41" t="s">
        <v>138</v>
      </c>
      <c r="E78" s="42">
        <f>(F78+G78+H78+J78+I78+K78)</f>
        <v>0</v>
      </c>
      <c r="F78" s="44"/>
      <c r="G78" s="44"/>
      <c r="H78" s="44"/>
      <c r="I78" s="44"/>
      <c r="J78" s="44"/>
      <c r="K78" s="44"/>
    </row>
    <row r="79" spans="1:11" ht="29.25" customHeight="1" x14ac:dyDescent="0.2">
      <c r="A79" s="22"/>
      <c r="B79" s="23" t="s">
        <v>139</v>
      </c>
      <c r="C79" s="35"/>
      <c r="D79" s="24" t="s">
        <v>140</v>
      </c>
      <c r="E79" s="40">
        <f t="shared" ref="E79:K79" si="19">SUM(E80:E82)</f>
        <v>0</v>
      </c>
      <c r="F79" s="40">
        <f t="shared" si="19"/>
        <v>0</v>
      </c>
      <c r="G79" s="40">
        <f t="shared" si="19"/>
        <v>0</v>
      </c>
      <c r="H79" s="40">
        <f t="shared" si="19"/>
        <v>0</v>
      </c>
      <c r="I79" s="40">
        <f t="shared" si="19"/>
        <v>0</v>
      </c>
      <c r="J79" s="40">
        <f t="shared" si="19"/>
        <v>0</v>
      </c>
      <c r="K79" s="40">
        <f t="shared" si="19"/>
        <v>0</v>
      </c>
    </row>
    <row r="80" spans="1:11" ht="45" customHeight="1" x14ac:dyDescent="0.2">
      <c r="A80" s="22"/>
      <c r="B80" s="23"/>
      <c r="C80" s="35" t="s">
        <v>141</v>
      </c>
      <c r="D80" s="41" t="s">
        <v>142</v>
      </c>
      <c r="E80" s="42">
        <f>(F80+G80+H80+J80+I80+K80)</f>
        <v>0</v>
      </c>
      <c r="F80" s="44"/>
      <c r="G80" s="44"/>
      <c r="H80" s="44"/>
      <c r="I80" s="44"/>
      <c r="J80" s="44"/>
      <c r="K80" s="44"/>
    </row>
    <row r="81" spans="1:11" ht="30.75" customHeight="1" x14ac:dyDescent="0.2">
      <c r="A81" s="22"/>
      <c r="B81" s="23"/>
      <c r="C81" s="35" t="s">
        <v>143</v>
      </c>
      <c r="D81" s="41" t="s">
        <v>144</v>
      </c>
      <c r="E81" s="42">
        <f>(F81+G81+H81+J81+I81+K81)</f>
        <v>0</v>
      </c>
      <c r="F81" s="44"/>
      <c r="G81" s="44"/>
      <c r="H81" s="44"/>
      <c r="I81" s="44"/>
      <c r="J81" s="44"/>
      <c r="K81" s="44"/>
    </row>
    <row r="82" spans="1:11" ht="32.25" customHeight="1" x14ac:dyDescent="0.2">
      <c r="A82" s="22"/>
      <c r="B82" s="23"/>
      <c r="C82" s="35" t="s">
        <v>145</v>
      </c>
      <c r="D82" s="41" t="s">
        <v>146</v>
      </c>
      <c r="E82" s="42">
        <f>(F82+G82+H82+J82+I82+K82)</f>
        <v>0</v>
      </c>
      <c r="F82" s="44"/>
      <c r="G82" s="44"/>
      <c r="H82" s="44"/>
      <c r="I82" s="44"/>
      <c r="J82" s="44"/>
      <c r="K82" s="44"/>
    </row>
    <row r="83" spans="1:11" ht="31.5" customHeight="1" x14ac:dyDescent="0.2">
      <c r="A83" s="22">
        <v>55</v>
      </c>
      <c r="B83" s="23"/>
      <c r="C83" s="35"/>
      <c r="D83" s="24" t="s">
        <v>147</v>
      </c>
      <c r="E83" s="39">
        <f t="shared" ref="E83:K83" si="20">E84+E87</f>
        <v>0</v>
      </c>
      <c r="F83" s="39">
        <f t="shared" si="20"/>
        <v>0</v>
      </c>
      <c r="G83" s="39">
        <f t="shared" si="20"/>
        <v>0</v>
      </c>
      <c r="H83" s="39">
        <f t="shared" si="20"/>
        <v>0</v>
      </c>
      <c r="I83" s="39">
        <f t="shared" si="20"/>
        <v>0</v>
      </c>
      <c r="J83" s="39">
        <f t="shared" si="20"/>
        <v>0</v>
      </c>
      <c r="K83" s="39">
        <f t="shared" si="20"/>
        <v>0</v>
      </c>
    </row>
    <row r="84" spans="1:11" ht="28.5" customHeight="1" x14ac:dyDescent="0.2">
      <c r="A84" s="22"/>
      <c r="B84" s="23" t="s">
        <v>148</v>
      </c>
      <c r="C84" s="35"/>
      <c r="D84" s="24" t="s">
        <v>149</v>
      </c>
      <c r="E84" s="40">
        <f t="shared" ref="E84:K84" si="21">E85+E86</f>
        <v>0</v>
      </c>
      <c r="F84" s="40">
        <f t="shared" si="21"/>
        <v>0</v>
      </c>
      <c r="G84" s="40">
        <f t="shared" si="21"/>
        <v>0</v>
      </c>
      <c r="H84" s="40">
        <f t="shared" si="21"/>
        <v>0</v>
      </c>
      <c r="I84" s="40">
        <f t="shared" si="21"/>
        <v>0</v>
      </c>
      <c r="J84" s="40">
        <f t="shared" si="21"/>
        <v>0</v>
      </c>
      <c r="K84" s="40">
        <f t="shared" si="21"/>
        <v>0</v>
      </c>
    </row>
    <row r="85" spans="1:11" ht="30" customHeight="1" x14ac:dyDescent="0.2">
      <c r="A85" s="22"/>
      <c r="B85" s="23"/>
      <c r="C85" s="35" t="s">
        <v>150</v>
      </c>
      <c r="D85" s="41" t="s">
        <v>151</v>
      </c>
      <c r="E85" s="42">
        <f>(F85+G85+H85+J85+I85+K85)</f>
        <v>0</v>
      </c>
      <c r="F85" s="44"/>
      <c r="G85" s="44"/>
      <c r="H85" s="44"/>
      <c r="I85" s="44"/>
      <c r="J85" s="44"/>
      <c r="K85" s="44"/>
    </row>
    <row r="86" spans="1:11" ht="39" customHeight="1" x14ac:dyDescent="0.2">
      <c r="A86" s="22"/>
      <c r="B86" s="23"/>
      <c r="C86" s="35" t="s">
        <v>152</v>
      </c>
      <c r="D86" s="41" t="s">
        <v>153</v>
      </c>
      <c r="E86" s="42">
        <f>(F86+G86+H86+J86+I86+K86)</f>
        <v>0</v>
      </c>
      <c r="F86" s="44"/>
      <c r="G86" s="44"/>
      <c r="H86" s="44"/>
      <c r="I86" s="44"/>
      <c r="J86" s="44"/>
      <c r="K86" s="44"/>
    </row>
    <row r="87" spans="1:11" ht="48" customHeight="1" x14ac:dyDescent="0.2">
      <c r="A87" s="22"/>
      <c r="B87" s="23" t="s">
        <v>154</v>
      </c>
      <c r="C87" s="35"/>
      <c r="D87" s="24" t="s">
        <v>155</v>
      </c>
      <c r="E87" s="40">
        <f t="shared" ref="E87:K87" si="22">E88</f>
        <v>0</v>
      </c>
      <c r="F87" s="40">
        <f t="shared" si="22"/>
        <v>0</v>
      </c>
      <c r="G87" s="40">
        <f t="shared" si="22"/>
        <v>0</v>
      </c>
      <c r="H87" s="40">
        <f t="shared" si="22"/>
        <v>0</v>
      </c>
      <c r="I87" s="40">
        <f t="shared" si="22"/>
        <v>0</v>
      </c>
      <c r="J87" s="40">
        <f t="shared" si="22"/>
        <v>0</v>
      </c>
      <c r="K87" s="40">
        <f t="shared" si="22"/>
        <v>0</v>
      </c>
    </row>
    <row r="88" spans="1:11" ht="36" customHeight="1" x14ac:dyDescent="0.2">
      <c r="A88" s="22"/>
      <c r="B88" s="23"/>
      <c r="C88" s="35" t="s">
        <v>156</v>
      </c>
      <c r="D88" s="41" t="s">
        <v>157</v>
      </c>
      <c r="E88" s="42">
        <f>(F88+G88+H88+J88+I88+K88)</f>
        <v>0</v>
      </c>
      <c r="F88" s="44"/>
      <c r="G88" s="44"/>
      <c r="H88" s="44"/>
      <c r="I88" s="44"/>
      <c r="J88" s="44"/>
      <c r="K88" s="44"/>
    </row>
    <row r="89" spans="1:11" ht="46.5" customHeight="1" x14ac:dyDescent="0.2">
      <c r="A89" s="22">
        <v>56</v>
      </c>
      <c r="B89" s="23"/>
      <c r="C89" s="35"/>
      <c r="D89" s="24" t="s">
        <v>158</v>
      </c>
      <c r="E89" s="39">
        <f t="shared" ref="E89:K89" si="23">E90+E94+E98+E102+E106+E110+E114+E115+E119+E120</f>
        <v>0</v>
      </c>
      <c r="F89" s="39">
        <f t="shared" si="23"/>
        <v>0</v>
      </c>
      <c r="G89" s="39">
        <f t="shared" si="23"/>
        <v>0</v>
      </c>
      <c r="H89" s="39">
        <f t="shared" si="23"/>
        <v>0</v>
      </c>
      <c r="I89" s="39">
        <f t="shared" si="23"/>
        <v>0</v>
      </c>
      <c r="J89" s="39">
        <f t="shared" si="23"/>
        <v>0</v>
      </c>
      <c r="K89" s="39">
        <f t="shared" si="23"/>
        <v>0</v>
      </c>
    </row>
    <row r="90" spans="1:11" ht="2.25" hidden="1" customHeight="1" x14ac:dyDescent="0.2">
      <c r="A90" s="22"/>
      <c r="B90" s="45" t="s">
        <v>159</v>
      </c>
      <c r="C90" s="35"/>
      <c r="D90" s="24" t="s">
        <v>160</v>
      </c>
      <c r="E90" s="40">
        <f t="shared" ref="E90:K90" si="24">E91+E92+E93</f>
        <v>0</v>
      </c>
      <c r="F90" s="40">
        <f t="shared" si="24"/>
        <v>0</v>
      </c>
      <c r="G90" s="40">
        <f t="shared" si="24"/>
        <v>0</v>
      </c>
      <c r="H90" s="40">
        <f t="shared" si="24"/>
        <v>0</v>
      </c>
      <c r="I90" s="40">
        <f t="shared" si="24"/>
        <v>0</v>
      </c>
      <c r="J90" s="40">
        <f t="shared" si="24"/>
        <v>0</v>
      </c>
      <c r="K90" s="40">
        <f t="shared" si="24"/>
        <v>0</v>
      </c>
    </row>
    <row r="91" spans="1:11" ht="38.25" hidden="1" customHeight="1" x14ac:dyDescent="0.2">
      <c r="A91" s="22"/>
      <c r="B91" s="23"/>
      <c r="C91" s="46" t="s">
        <v>161</v>
      </c>
      <c r="D91" s="41" t="s">
        <v>162</v>
      </c>
      <c r="E91" s="42"/>
      <c r="F91" s="44"/>
      <c r="G91" s="44"/>
      <c r="H91" s="44"/>
      <c r="I91" s="44"/>
      <c r="J91" s="44"/>
      <c r="K91" s="44"/>
    </row>
    <row r="92" spans="1:11" ht="38.25" hidden="1" customHeight="1" x14ac:dyDescent="0.2">
      <c r="A92" s="22"/>
      <c r="B92" s="23"/>
      <c r="C92" s="46" t="s">
        <v>163</v>
      </c>
      <c r="D92" s="41" t="s">
        <v>164</v>
      </c>
      <c r="E92" s="42"/>
      <c r="F92" s="44"/>
      <c r="G92" s="44"/>
      <c r="H92" s="44"/>
      <c r="I92" s="44"/>
      <c r="J92" s="44"/>
      <c r="K92" s="44"/>
    </row>
    <row r="93" spans="1:11" ht="38.25" hidden="1" customHeight="1" x14ac:dyDescent="0.2">
      <c r="A93" s="22"/>
      <c r="B93" s="23"/>
      <c r="C93" s="46" t="s">
        <v>165</v>
      </c>
      <c r="D93" s="41" t="s">
        <v>166</v>
      </c>
      <c r="E93" s="42"/>
      <c r="F93" s="44"/>
      <c r="G93" s="44"/>
      <c r="H93" s="44"/>
      <c r="I93" s="44"/>
      <c r="J93" s="44"/>
      <c r="K93" s="44"/>
    </row>
    <row r="94" spans="1:11" ht="38.25" hidden="1" customHeight="1" x14ac:dyDescent="0.2">
      <c r="A94" s="22"/>
      <c r="B94" s="23" t="s">
        <v>167</v>
      </c>
      <c r="C94" s="35"/>
      <c r="D94" s="24" t="s">
        <v>168</v>
      </c>
      <c r="E94" s="47">
        <f t="shared" ref="E94:K94" si="25">E95+E96+E97</f>
        <v>0</v>
      </c>
      <c r="F94" s="47">
        <f t="shared" si="25"/>
        <v>0</v>
      </c>
      <c r="G94" s="47">
        <f t="shared" si="25"/>
        <v>0</v>
      </c>
      <c r="H94" s="47">
        <f t="shared" si="25"/>
        <v>0</v>
      </c>
      <c r="I94" s="47">
        <f t="shared" si="25"/>
        <v>0</v>
      </c>
      <c r="J94" s="47">
        <f t="shared" si="25"/>
        <v>0</v>
      </c>
      <c r="K94" s="47">
        <f t="shared" si="25"/>
        <v>0</v>
      </c>
    </row>
    <row r="95" spans="1:11" ht="38.25" hidden="1" customHeight="1" x14ac:dyDescent="0.2">
      <c r="A95" s="22"/>
      <c r="B95" s="23"/>
      <c r="C95" s="46" t="s">
        <v>169</v>
      </c>
      <c r="D95" s="41" t="s">
        <v>162</v>
      </c>
      <c r="E95" s="42"/>
      <c r="F95" s="44"/>
      <c r="G95" s="44"/>
      <c r="H95" s="44"/>
      <c r="I95" s="44"/>
      <c r="J95" s="44"/>
      <c r="K95" s="44"/>
    </row>
    <row r="96" spans="1:11" ht="38.25" hidden="1" customHeight="1" x14ac:dyDescent="0.2">
      <c r="A96" s="22"/>
      <c r="B96" s="23"/>
      <c r="C96" s="46" t="s">
        <v>170</v>
      </c>
      <c r="D96" s="41" t="s">
        <v>164</v>
      </c>
      <c r="E96" s="42"/>
      <c r="F96" s="44"/>
      <c r="G96" s="44"/>
      <c r="H96" s="44"/>
      <c r="I96" s="44"/>
      <c r="J96" s="44"/>
      <c r="K96" s="44"/>
    </row>
    <row r="97" spans="1:11" ht="38.25" hidden="1" customHeight="1" x14ac:dyDescent="0.2">
      <c r="A97" s="22"/>
      <c r="B97" s="23"/>
      <c r="C97" s="46" t="s">
        <v>171</v>
      </c>
      <c r="D97" s="41" t="s">
        <v>166</v>
      </c>
      <c r="E97" s="42"/>
      <c r="F97" s="44"/>
      <c r="G97" s="44"/>
      <c r="H97" s="44"/>
      <c r="I97" s="44"/>
      <c r="J97" s="44"/>
      <c r="K97" s="44"/>
    </row>
    <row r="98" spans="1:11" ht="38.25" hidden="1" customHeight="1" x14ac:dyDescent="0.2">
      <c r="A98" s="22"/>
      <c r="B98" s="23" t="s">
        <v>172</v>
      </c>
      <c r="C98" s="46"/>
      <c r="D98" s="24" t="s">
        <v>173</v>
      </c>
      <c r="E98" s="47">
        <f t="shared" ref="E98:K98" si="26">E99+E100+E101</f>
        <v>0</v>
      </c>
      <c r="F98" s="47">
        <f t="shared" si="26"/>
        <v>0</v>
      </c>
      <c r="G98" s="47">
        <f t="shared" si="26"/>
        <v>0</v>
      </c>
      <c r="H98" s="47">
        <f t="shared" si="26"/>
        <v>0</v>
      </c>
      <c r="I98" s="47">
        <f t="shared" si="26"/>
        <v>0</v>
      </c>
      <c r="J98" s="47">
        <f t="shared" si="26"/>
        <v>0</v>
      </c>
      <c r="K98" s="47">
        <f t="shared" si="26"/>
        <v>0</v>
      </c>
    </row>
    <row r="99" spans="1:11" ht="38.25" hidden="1" customHeight="1" x14ac:dyDescent="0.2">
      <c r="A99" s="22"/>
      <c r="B99" s="23"/>
      <c r="C99" s="46" t="s">
        <v>174</v>
      </c>
      <c r="D99" s="41" t="s">
        <v>162</v>
      </c>
      <c r="E99" s="42"/>
      <c r="F99" s="44"/>
      <c r="G99" s="44"/>
      <c r="H99" s="44"/>
      <c r="I99" s="44"/>
      <c r="J99" s="44"/>
      <c r="K99" s="44"/>
    </row>
    <row r="100" spans="1:11" ht="38.25" hidden="1" customHeight="1" x14ac:dyDescent="0.2">
      <c r="A100" s="22"/>
      <c r="B100" s="23"/>
      <c r="C100" s="46" t="s">
        <v>175</v>
      </c>
      <c r="D100" s="41" t="s">
        <v>164</v>
      </c>
      <c r="E100" s="42"/>
      <c r="F100" s="44"/>
      <c r="G100" s="44"/>
      <c r="H100" s="44"/>
      <c r="I100" s="44"/>
      <c r="J100" s="44"/>
      <c r="K100" s="44"/>
    </row>
    <row r="101" spans="1:11" ht="38.25" hidden="1" customHeight="1" x14ac:dyDescent="0.2">
      <c r="A101" s="22"/>
      <c r="B101" s="23"/>
      <c r="C101" s="46" t="s">
        <v>176</v>
      </c>
      <c r="D101" s="41" t="s">
        <v>166</v>
      </c>
      <c r="E101" s="42"/>
      <c r="F101" s="44"/>
      <c r="G101" s="44"/>
      <c r="H101" s="44"/>
      <c r="I101" s="44"/>
      <c r="J101" s="44"/>
      <c r="K101" s="44"/>
    </row>
    <row r="102" spans="1:11" ht="45" customHeight="1" x14ac:dyDescent="0.2">
      <c r="A102" s="22"/>
      <c r="B102" s="23" t="s">
        <v>177</v>
      </c>
      <c r="C102" s="46"/>
      <c r="D102" s="24" t="s">
        <v>178</v>
      </c>
      <c r="E102" s="47">
        <f t="shared" ref="E102:K102" si="27">E103+E104+E105</f>
        <v>0</v>
      </c>
      <c r="F102" s="47">
        <f t="shared" si="27"/>
        <v>0</v>
      </c>
      <c r="G102" s="47">
        <f t="shared" si="27"/>
        <v>0</v>
      </c>
      <c r="H102" s="47">
        <f t="shared" si="27"/>
        <v>0</v>
      </c>
      <c r="I102" s="47">
        <f t="shared" si="27"/>
        <v>0</v>
      </c>
      <c r="J102" s="47">
        <f t="shared" si="27"/>
        <v>0</v>
      </c>
      <c r="K102" s="47">
        <f t="shared" si="27"/>
        <v>0</v>
      </c>
    </row>
    <row r="103" spans="1:11" ht="27" customHeight="1" x14ac:dyDescent="0.2">
      <c r="A103" s="22"/>
      <c r="B103" s="23"/>
      <c r="C103" s="46" t="s">
        <v>179</v>
      </c>
      <c r="D103" s="41" t="s">
        <v>162</v>
      </c>
      <c r="E103" s="42">
        <f>(F103+G103+H103+J103+I103+K103)</f>
        <v>0</v>
      </c>
      <c r="F103" s="44"/>
      <c r="G103" s="44"/>
      <c r="H103" s="44"/>
      <c r="I103" s="44"/>
      <c r="J103" s="44"/>
      <c r="K103" s="44"/>
    </row>
    <row r="104" spans="1:11" ht="32.25" customHeight="1" x14ac:dyDescent="0.2">
      <c r="A104" s="22"/>
      <c r="B104" s="23"/>
      <c r="C104" s="46" t="s">
        <v>180</v>
      </c>
      <c r="D104" s="41" t="s">
        <v>164</v>
      </c>
      <c r="E104" s="42">
        <f>(F104+G104+H104+J104+I104+K104)</f>
        <v>0</v>
      </c>
      <c r="F104" s="44"/>
      <c r="G104" s="44"/>
      <c r="H104" s="44"/>
      <c r="I104" s="44"/>
      <c r="J104" s="44"/>
      <c r="K104" s="44"/>
    </row>
    <row r="105" spans="1:11" ht="26.25" customHeight="1" x14ac:dyDescent="0.2">
      <c r="A105" s="22"/>
      <c r="B105" s="23"/>
      <c r="C105" s="46" t="s">
        <v>181</v>
      </c>
      <c r="D105" s="41" t="s">
        <v>166</v>
      </c>
      <c r="E105" s="42">
        <f>(F105+G105+H105+J105+I105+K105)</f>
        <v>0</v>
      </c>
      <c r="F105" s="44"/>
      <c r="G105" s="44"/>
      <c r="H105" s="44"/>
      <c r="I105" s="44"/>
      <c r="J105" s="44"/>
      <c r="K105" s="44"/>
    </row>
    <row r="106" spans="1:11" ht="32.25" customHeight="1" x14ac:dyDescent="0.2">
      <c r="A106" s="22"/>
      <c r="B106" s="23" t="s">
        <v>182</v>
      </c>
      <c r="C106" s="46"/>
      <c r="D106" s="24" t="s">
        <v>183</v>
      </c>
      <c r="E106" s="47">
        <f t="shared" ref="E106:K106" si="28">E107+E108+E109</f>
        <v>0</v>
      </c>
      <c r="F106" s="47">
        <f t="shared" si="28"/>
        <v>0</v>
      </c>
      <c r="G106" s="47">
        <f t="shared" si="28"/>
        <v>0</v>
      </c>
      <c r="H106" s="47">
        <f t="shared" si="28"/>
        <v>0</v>
      </c>
      <c r="I106" s="47">
        <f t="shared" si="28"/>
        <v>0</v>
      </c>
      <c r="J106" s="47">
        <f t="shared" si="28"/>
        <v>0</v>
      </c>
      <c r="K106" s="47">
        <f t="shared" si="28"/>
        <v>0</v>
      </c>
    </row>
    <row r="107" spans="1:11" ht="30.75" customHeight="1" x14ac:dyDescent="0.2">
      <c r="A107" s="22"/>
      <c r="B107" s="23"/>
      <c r="C107" s="46" t="s">
        <v>184</v>
      </c>
      <c r="D107" s="41" t="s">
        <v>162</v>
      </c>
      <c r="E107" s="42">
        <f>(F107+G107+H107+J107+I107+K107)</f>
        <v>0</v>
      </c>
      <c r="F107" s="44"/>
      <c r="G107" s="44"/>
      <c r="H107" s="44"/>
      <c r="I107" s="44"/>
      <c r="J107" s="44"/>
      <c r="K107" s="44"/>
    </row>
    <row r="108" spans="1:11" ht="26.25" customHeight="1" x14ac:dyDescent="0.2">
      <c r="A108" s="22"/>
      <c r="B108" s="23"/>
      <c r="C108" s="46" t="s">
        <v>185</v>
      </c>
      <c r="D108" s="41" t="s">
        <v>164</v>
      </c>
      <c r="E108" s="42">
        <f>(F108+G108+H108+J108+I108+K108)</f>
        <v>0</v>
      </c>
      <c r="F108" s="44"/>
      <c r="G108" s="44"/>
      <c r="H108" s="44"/>
      <c r="I108" s="44"/>
      <c r="J108" s="44"/>
      <c r="K108" s="44"/>
    </row>
    <row r="109" spans="1:11" ht="27" customHeight="1" x14ac:dyDescent="0.2">
      <c r="A109" s="22"/>
      <c r="B109" s="23"/>
      <c r="C109" s="46" t="s">
        <v>186</v>
      </c>
      <c r="D109" s="41" t="s">
        <v>166</v>
      </c>
      <c r="E109" s="42">
        <f>(F109+G109+H109+J109+I109+K109)</f>
        <v>0</v>
      </c>
      <c r="F109" s="44"/>
      <c r="G109" s="44"/>
      <c r="H109" s="44"/>
      <c r="I109" s="44"/>
      <c r="J109" s="44"/>
      <c r="K109" s="44"/>
    </row>
    <row r="110" spans="1:11" ht="32.25" customHeight="1" x14ac:dyDescent="0.2">
      <c r="A110" s="22"/>
      <c r="B110" s="48" t="s">
        <v>187</v>
      </c>
      <c r="C110" s="48"/>
      <c r="D110" s="24" t="s">
        <v>188</v>
      </c>
      <c r="E110" s="47">
        <f t="shared" ref="E110:K110" si="29">E111+E112+E113</f>
        <v>0</v>
      </c>
      <c r="F110" s="47">
        <f t="shared" si="29"/>
        <v>0</v>
      </c>
      <c r="G110" s="47">
        <f t="shared" si="29"/>
        <v>0</v>
      </c>
      <c r="H110" s="47">
        <f t="shared" si="29"/>
        <v>0</v>
      </c>
      <c r="I110" s="47">
        <f t="shared" si="29"/>
        <v>0</v>
      </c>
      <c r="J110" s="47">
        <f t="shared" si="29"/>
        <v>0</v>
      </c>
      <c r="K110" s="47">
        <f t="shared" si="29"/>
        <v>0</v>
      </c>
    </row>
    <row r="111" spans="1:11" ht="27.75" customHeight="1" x14ac:dyDescent="0.2">
      <c r="A111" s="22"/>
      <c r="B111" s="23"/>
      <c r="C111" s="49" t="s">
        <v>189</v>
      </c>
      <c r="D111" s="41" t="s">
        <v>162</v>
      </c>
      <c r="E111" s="42">
        <f>(F111+G111+H111+J111+I111+K111)</f>
        <v>0</v>
      </c>
      <c r="F111" s="44"/>
      <c r="G111" s="44"/>
      <c r="H111" s="44"/>
      <c r="I111" s="44"/>
      <c r="J111" s="44"/>
      <c r="K111" s="44"/>
    </row>
    <row r="112" spans="1:11" ht="36" customHeight="1" x14ac:dyDescent="0.2">
      <c r="A112" s="22"/>
      <c r="B112" s="23"/>
      <c r="C112" s="49" t="s">
        <v>190</v>
      </c>
      <c r="D112" s="41" t="s">
        <v>164</v>
      </c>
      <c r="E112" s="42">
        <f>(F112+G112+H112+J112+I112+K112)</f>
        <v>0</v>
      </c>
      <c r="F112" s="44"/>
      <c r="G112" s="44"/>
      <c r="H112" s="44"/>
      <c r="I112" s="44"/>
      <c r="J112" s="44"/>
      <c r="K112" s="44"/>
    </row>
    <row r="113" spans="1:11" ht="24.75" customHeight="1" x14ac:dyDescent="0.2">
      <c r="A113" s="22"/>
      <c r="B113" s="23"/>
      <c r="C113" s="49" t="s">
        <v>191</v>
      </c>
      <c r="D113" s="41" t="s">
        <v>166</v>
      </c>
      <c r="E113" s="42">
        <f>(F113+G113+H113+J113+I113+K113)</f>
        <v>0</v>
      </c>
      <c r="F113" s="44"/>
      <c r="G113" s="44"/>
      <c r="H113" s="44"/>
      <c r="I113" s="44"/>
      <c r="J113" s="44"/>
      <c r="K113" s="44"/>
    </row>
    <row r="114" spans="1:11" s="54" customFormat="1" ht="30.75" customHeight="1" x14ac:dyDescent="0.25">
      <c r="A114" s="50"/>
      <c r="B114" s="51" t="s">
        <v>192</v>
      </c>
      <c r="C114" s="52"/>
      <c r="D114" s="53" t="s">
        <v>193</v>
      </c>
      <c r="E114" s="42">
        <f>(F114+G114+H114+J114+I114+K114)</f>
        <v>0</v>
      </c>
      <c r="F114" s="44"/>
      <c r="G114" s="44"/>
      <c r="H114" s="44"/>
      <c r="I114" s="44"/>
      <c r="J114" s="44"/>
      <c r="K114" s="44"/>
    </row>
    <row r="115" spans="1:11" ht="48" customHeight="1" x14ac:dyDescent="0.2">
      <c r="A115" s="22"/>
      <c r="B115" s="23" t="s">
        <v>194</v>
      </c>
      <c r="C115" s="46"/>
      <c r="D115" s="24" t="s">
        <v>195</v>
      </c>
      <c r="E115" s="47">
        <f t="shared" ref="E115:K115" si="30">E116+E117+E118</f>
        <v>0</v>
      </c>
      <c r="F115" s="47">
        <f t="shared" si="30"/>
        <v>0</v>
      </c>
      <c r="G115" s="47">
        <f t="shared" si="30"/>
        <v>0</v>
      </c>
      <c r="H115" s="47">
        <f t="shared" si="30"/>
        <v>0</v>
      </c>
      <c r="I115" s="47">
        <f t="shared" si="30"/>
        <v>0</v>
      </c>
      <c r="J115" s="47">
        <f t="shared" si="30"/>
        <v>0</v>
      </c>
      <c r="K115" s="47">
        <f t="shared" si="30"/>
        <v>0</v>
      </c>
    </row>
    <row r="116" spans="1:11" ht="29.25" customHeight="1" x14ac:dyDescent="0.2">
      <c r="A116" s="22"/>
      <c r="B116" s="23"/>
      <c r="C116" s="46" t="s">
        <v>196</v>
      </c>
      <c r="D116" s="41" t="s">
        <v>162</v>
      </c>
      <c r="E116" s="42">
        <f>(F116+G116+H116+J116+I116+K116)</f>
        <v>0</v>
      </c>
      <c r="F116" s="44"/>
      <c r="G116" s="44"/>
      <c r="H116" s="44"/>
      <c r="I116" s="44"/>
      <c r="J116" s="44"/>
      <c r="K116" s="44"/>
    </row>
    <row r="117" spans="1:11" ht="33.75" customHeight="1" x14ac:dyDescent="0.2">
      <c r="A117" s="22"/>
      <c r="B117" s="23"/>
      <c r="C117" s="46" t="s">
        <v>197</v>
      </c>
      <c r="D117" s="41" t="s">
        <v>164</v>
      </c>
      <c r="E117" s="42">
        <f>(F117+G117+H117+J117+I117+K117)</f>
        <v>0</v>
      </c>
      <c r="F117" s="44"/>
      <c r="G117" s="44"/>
      <c r="H117" s="44"/>
      <c r="I117" s="44"/>
      <c r="J117" s="44"/>
      <c r="K117" s="44"/>
    </row>
    <row r="118" spans="1:11" ht="27.75" customHeight="1" x14ac:dyDescent="0.2">
      <c r="A118" s="22"/>
      <c r="B118" s="23"/>
      <c r="C118" s="46" t="s">
        <v>198</v>
      </c>
      <c r="D118" s="41" t="s">
        <v>166</v>
      </c>
      <c r="E118" s="42">
        <f>(F118+G118+H118+J118+I118+K118)</f>
        <v>0</v>
      </c>
      <c r="F118" s="44"/>
      <c r="G118" s="44"/>
      <c r="H118" s="44"/>
      <c r="I118" s="44"/>
      <c r="J118" s="44"/>
      <c r="K118" s="44"/>
    </row>
    <row r="119" spans="1:11" ht="60.75" customHeight="1" x14ac:dyDescent="0.2">
      <c r="A119" s="22"/>
      <c r="B119" s="48" t="s">
        <v>199</v>
      </c>
      <c r="C119" s="46"/>
      <c r="D119" s="24" t="s">
        <v>200</v>
      </c>
      <c r="E119" s="42">
        <f>(F119+G119+H119+J119+I119+K119)</f>
        <v>0</v>
      </c>
      <c r="F119" s="44"/>
      <c r="G119" s="44"/>
      <c r="H119" s="44"/>
      <c r="I119" s="44"/>
      <c r="J119" s="44"/>
      <c r="K119" s="44"/>
    </row>
    <row r="120" spans="1:11" ht="47.25" customHeight="1" x14ac:dyDescent="0.2">
      <c r="A120" s="22"/>
      <c r="B120" s="48" t="s">
        <v>201</v>
      </c>
      <c r="C120" s="46"/>
      <c r="D120" s="24" t="s">
        <v>202</v>
      </c>
      <c r="E120" s="42">
        <f>(F120+G120+H120+J120+I120+K120)</f>
        <v>0</v>
      </c>
      <c r="F120" s="44"/>
      <c r="G120" s="44"/>
      <c r="H120" s="44"/>
      <c r="I120" s="44"/>
      <c r="J120" s="44"/>
      <c r="K120" s="44"/>
    </row>
    <row r="121" spans="1:11" ht="47.25" customHeight="1" x14ac:dyDescent="0.2">
      <c r="A121" s="22">
        <v>58</v>
      </c>
      <c r="B121" s="48"/>
      <c r="C121" s="46"/>
      <c r="D121" s="53" t="s">
        <v>203</v>
      </c>
      <c r="E121" s="42">
        <f>E122</f>
        <v>411000</v>
      </c>
      <c r="F121" s="42">
        <f t="shared" ref="F121:K121" si="31">F122</f>
        <v>411000</v>
      </c>
      <c r="G121" s="42">
        <f t="shared" si="31"/>
        <v>0</v>
      </c>
      <c r="H121" s="42">
        <f t="shared" si="31"/>
        <v>0</v>
      </c>
      <c r="I121" s="42">
        <f t="shared" si="31"/>
        <v>0</v>
      </c>
      <c r="J121" s="42">
        <f t="shared" si="31"/>
        <v>0</v>
      </c>
      <c r="K121" s="42">
        <f t="shared" si="31"/>
        <v>0</v>
      </c>
    </row>
    <row r="122" spans="1:11" ht="47.25" customHeight="1" x14ac:dyDescent="0.2">
      <c r="A122" s="22"/>
      <c r="B122" s="51" t="s">
        <v>204</v>
      </c>
      <c r="C122" s="46"/>
      <c r="D122" s="53" t="s">
        <v>205</v>
      </c>
      <c r="E122" s="42">
        <f>E123+E124+E125</f>
        <v>411000</v>
      </c>
      <c r="F122" s="42">
        <f t="shared" ref="F122:K122" si="32">F123+F124+F125</f>
        <v>411000</v>
      </c>
      <c r="G122" s="42">
        <f t="shared" si="32"/>
        <v>0</v>
      </c>
      <c r="H122" s="42">
        <f t="shared" si="32"/>
        <v>0</v>
      </c>
      <c r="I122" s="42">
        <f t="shared" si="32"/>
        <v>0</v>
      </c>
      <c r="J122" s="42">
        <f t="shared" si="32"/>
        <v>0</v>
      </c>
      <c r="K122" s="42">
        <f t="shared" si="32"/>
        <v>0</v>
      </c>
    </row>
    <row r="123" spans="1:11" ht="47.25" customHeight="1" x14ac:dyDescent="0.2">
      <c r="A123" s="22"/>
      <c r="B123" s="48"/>
      <c r="C123" s="35" t="s">
        <v>206</v>
      </c>
      <c r="D123" s="53" t="s">
        <v>207</v>
      </c>
      <c r="E123" s="42">
        <f>(F123+G123+H123+J123+I123+K123)</f>
        <v>88000</v>
      </c>
      <c r="F123" s="44">
        <v>88000</v>
      </c>
      <c r="G123" s="44"/>
      <c r="H123" s="44"/>
      <c r="I123" s="44"/>
      <c r="J123" s="44"/>
      <c r="K123" s="44"/>
    </row>
    <row r="124" spans="1:11" ht="47.25" customHeight="1" x14ac:dyDescent="0.2">
      <c r="A124" s="22"/>
      <c r="B124" s="48"/>
      <c r="C124" s="35" t="s">
        <v>208</v>
      </c>
      <c r="D124" s="53" t="s">
        <v>209</v>
      </c>
      <c r="E124" s="42">
        <f>(F124+G124+H124+J124+I124+K124)</f>
        <v>270000</v>
      </c>
      <c r="F124" s="44">
        <v>270000</v>
      </c>
      <c r="G124" s="44"/>
      <c r="H124" s="44"/>
      <c r="I124" s="44"/>
      <c r="J124" s="44"/>
      <c r="K124" s="44"/>
    </row>
    <row r="125" spans="1:11" ht="47.25" customHeight="1" x14ac:dyDescent="0.2">
      <c r="A125" s="22"/>
      <c r="B125" s="48"/>
      <c r="C125" s="35" t="s">
        <v>210</v>
      </c>
      <c r="D125" s="53" t="s">
        <v>166</v>
      </c>
      <c r="E125" s="42">
        <f>(F125+G125+H125+J125+I125+K125)</f>
        <v>53000</v>
      </c>
      <c r="F125" s="44">
        <v>53000</v>
      </c>
      <c r="G125" s="44"/>
      <c r="H125" s="44"/>
      <c r="I125" s="44"/>
      <c r="J125" s="44"/>
      <c r="K125" s="44"/>
    </row>
    <row r="126" spans="1:11" ht="30.75" customHeight="1" x14ac:dyDescent="0.2">
      <c r="A126" s="22">
        <v>59</v>
      </c>
      <c r="B126" s="23"/>
      <c r="C126" s="46"/>
      <c r="D126" s="24" t="s">
        <v>211</v>
      </c>
      <c r="E126" s="55">
        <f t="shared" ref="E126:K126" si="33">E127</f>
        <v>526253</v>
      </c>
      <c r="F126" s="55">
        <f t="shared" si="33"/>
        <v>0</v>
      </c>
      <c r="G126" s="55">
        <f t="shared" si="33"/>
        <v>0</v>
      </c>
      <c r="H126" s="55">
        <f t="shared" si="33"/>
        <v>526253</v>
      </c>
      <c r="I126" s="55">
        <f t="shared" si="33"/>
        <v>0</v>
      </c>
      <c r="J126" s="55">
        <f t="shared" si="33"/>
        <v>0</v>
      </c>
      <c r="K126" s="55">
        <f t="shared" si="33"/>
        <v>0</v>
      </c>
    </row>
    <row r="127" spans="1:11" ht="29.25" customHeight="1" x14ac:dyDescent="0.2">
      <c r="A127" s="22"/>
      <c r="B127" s="23" t="s">
        <v>212</v>
      </c>
      <c r="C127" s="46"/>
      <c r="D127" s="41" t="s">
        <v>213</v>
      </c>
      <c r="E127" s="42">
        <f>(F127+G127+H127+J127+I127+K127)</f>
        <v>526253</v>
      </c>
      <c r="F127" s="44"/>
      <c r="G127" s="44"/>
      <c r="H127" s="44">
        <v>526253</v>
      </c>
      <c r="I127" s="44"/>
      <c r="J127" s="44"/>
      <c r="K127" s="44"/>
    </row>
    <row r="128" spans="1:11" ht="42" customHeight="1" x14ac:dyDescent="0.2">
      <c r="A128" s="22">
        <v>65</v>
      </c>
      <c r="B128" s="23"/>
      <c r="C128" s="35"/>
      <c r="D128" s="24" t="s">
        <v>214</v>
      </c>
      <c r="E128" s="56">
        <f t="shared" ref="E128:K128" si="34">E129</f>
        <v>0</v>
      </c>
      <c r="F128" s="56">
        <f t="shared" si="34"/>
        <v>0</v>
      </c>
      <c r="G128" s="56">
        <f t="shared" si="34"/>
        <v>0</v>
      </c>
      <c r="H128" s="56">
        <f t="shared" si="34"/>
        <v>0</v>
      </c>
      <c r="I128" s="56">
        <f t="shared" si="34"/>
        <v>0</v>
      </c>
      <c r="J128" s="56">
        <f t="shared" si="34"/>
        <v>0</v>
      </c>
      <c r="K128" s="56">
        <f t="shared" si="34"/>
        <v>0</v>
      </c>
    </row>
    <row r="129" spans="1:11" ht="45" customHeight="1" x14ac:dyDescent="0.2">
      <c r="A129" s="22"/>
      <c r="B129" s="23" t="s">
        <v>215</v>
      </c>
      <c r="C129" s="35"/>
      <c r="D129" s="41" t="s">
        <v>216</v>
      </c>
      <c r="E129" s="42">
        <f>(F129+G129+H129+J129+I129+K129)</f>
        <v>0</v>
      </c>
      <c r="F129" s="44"/>
      <c r="G129" s="44"/>
      <c r="H129" s="44"/>
      <c r="I129" s="44"/>
      <c r="J129" s="44"/>
      <c r="K129" s="44"/>
    </row>
    <row r="130" spans="1:11" ht="31.5" customHeight="1" x14ac:dyDescent="0.2">
      <c r="A130" s="22">
        <v>70</v>
      </c>
      <c r="B130" s="23"/>
      <c r="C130" s="35"/>
      <c r="D130" s="24" t="s">
        <v>217</v>
      </c>
      <c r="E130" s="57">
        <f t="shared" ref="E130:K130" si="35">E131</f>
        <v>48000</v>
      </c>
      <c r="F130" s="57">
        <f t="shared" si="35"/>
        <v>0</v>
      </c>
      <c r="G130" s="57">
        <f t="shared" si="35"/>
        <v>48000</v>
      </c>
      <c r="H130" s="57">
        <f t="shared" si="35"/>
        <v>0</v>
      </c>
      <c r="I130" s="57">
        <f t="shared" si="35"/>
        <v>0</v>
      </c>
      <c r="J130" s="57">
        <f t="shared" si="35"/>
        <v>0</v>
      </c>
      <c r="K130" s="57">
        <f t="shared" si="35"/>
        <v>0</v>
      </c>
    </row>
    <row r="131" spans="1:11" ht="30" customHeight="1" x14ac:dyDescent="0.2">
      <c r="A131" s="22">
        <v>71</v>
      </c>
      <c r="B131" s="23"/>
      <c r="C131" s="35"/>
      <c r="D131" s="24" t="s">
        <v>218</v>
      </c>
      <c r="E131" s="39">
        <f t="shared" ref="E131:K131" si="36">E132+E137</f>
        <v>48000</v>
      </c>
      <c r="F131" s="39">
        <f t="shared" si="36"/>
        <v>0</v>
      </c>
      <c r="G131" s="39">
        <f t="shared" si="36"/>
        <v>48000</v>
      </c>
      <c r="H131" s="39">
        <f t="shared" si="36"/>
        <v>0</v>
      </c>
      <c r="I131" s="39">
        <f t="shared" si="36"/>
        <v>0</v>
      </c>
      <c r="J131" s="39">
        <f t="shared" si="36"/>
        <v>0</v>
      </c>
      <c r="K131" s="39">
        <f t="shared" si="36"/>
        <v>0</v>
      </c>
    </row>
    <row r="132" spans="1:11" ht="27" customHeight="1" x14ac:dyDescent="0.2">
      <c r="A132" s="22"/>
      <c r="B132" s="23" t="s">
        <v>219</v>
      </c>
      <c r="C132" s="35"/>
      <c r="D132" s="24" t="s">
        <v>220</v>
      </c>
      <c r="E132" s="40">
        <f t="shared" ref="E132:K132" si="37">E133+E134+E135+E136</f>
        <v>9000</v>
      </c>
      <c r="F132" s="40">
        <f t="shared" si="37"/>
        <v>0</v>
      </c>
      <c r="G132" s="40">
        <f t="shared" si="37"/>
        <v>9000</v>
      </c>
      <c r="H132" s="40">
        <f t="shared" si="37"/>
        <v>0</v>
      </c>
      <c r="I132" s="40">
        <f t="shared" si="37"/>
        <v>0</v>
      </c>
      <c r="J132" s="40">
        <f t="shared" si="37"/>
        <v>0</v>
      </c>
      <c r="K132" s="40">
        <f t="shared" si="37"/>
        <v>0</v>
      </c>
    </row>
    <row r="133" spans="1:11" ht="28.5" customHeight="1" x14ac:dyDescent="0.2">
      <c r="A133" s="22"/>
      <c r="B133" s="23"/>
      <c r="C133" s="35" t="s">
        <v>221</v>
      </c>
      <c r="D133" s="41" t="s">
        <v>222</v>
      </c>
      <c r="E133" s="42">
        <f>(F133+G133+H133+J133+I133+K133)</f>
        <v>0</v>
      </c>
      <c r="F133" s="44"/>
      <c r="G133" s="44"/>
      <c r="H133" s="44"/>
      <c r="I133" s="44"/>
      <c r="J133" s="44"/>
      <c r="K133" s="44"/>
    </row>
    <row r="134" spans="1:11" ht="32.25" customHeight="1" x14ac:dyDescent="0.2">
      <c r="A134" s="22"/>
      <c r="B134" s="23"/>
      <c r="C134" s="35" t="s">
        <v>223</v>
      </c>
      <c r="D134" s="41" t="s">
        <v>224</v>
      </c>
      <c r="E134" s="42">
        <f>(F134+G134+H134+J134+I134+K134)</f>
        <v>0</v>
      </c>
      <c r="F134" s="44"/>
      <c r="G134" s="44"/>
      <c r="H134" s="44"/>
      <c r="I134" s="44"/>
      <c r="J134" s="44"/>
      <c r="K134" s="44"/>
    </row>
    <row r="135" spans="1:11" ht="28.5" customHeight="1" x14ac:dyDescent="0.2">
      <c r="A135" s="22"/>
      <c r="B135" s="23"/>
      <c r="C135" s="35" t="s">
        <v>225</v>
      </c>
      <c r="D135" s="41" t="s">
        <v>226</v>
      </c>
      <c r="E135" s="42">
        <f>(F135+G135+H135+J135+I135+K135)</f>
        <v>9000</v>
      </c>
      <c r="F135" s="44"/>
      <c r="G135" s="44">
        <v>9000</v>
      </c>
      <c r="H135" s="44"/>
      <c r="I135" s="44"/>
      <c r="J135" s="44"/>
      <c r="K135" s="44"/>
    </row>
    <row r="136" spans="1:11" ht="27.75" customHeight="1" x14ac:dyDescent="0.2">
      <c r="A136" s="22"/>
      <c r="B136" s="23"/>
      <c r="C136" s="35" t="s">
        <v>227</v>
      </c>
      <c r="D136" s="41" t="s">
        <v>228</v>
      </c>
      <c r="E136" s="42">
        <f>(F136+G136+H136+J136+I136+K136)</f>
        <v>0</v>
      </c>
      <c r="F136" s="44"/>
      <c r="G136" s="44"/>
      <c r="H136" s="44"/>
      <c r="I136" s="44"/>
      <c r="J136" s="44"/>
      <c r="K136" s="44"/>
    </row>
    <row r="137" spans="1:11" ht="36.75" customHeight="1" x14ac:dyDescent="0.2">
      <c r="A137" s="22"/>
      <c r="B137" s="23" t="s">
        <v>229</v>
      </c>
      <c r="C137" s="35"/>
      <c r="D137" s="24" t="s">
        <v>230</v>
      </c>
      <c r="E137" s="42">
        <f>(F137+G137+H137+J137+I137+K137)</f>
        <v>39000</v>
      </c>
      <c r="F137" s="44"/>
      <c r="G137" s="44">
        <v>39000</v>
      </c>
      <c r="H137" s="44"/>
      <c r="I137" s="44"/>
      <c r="J137" s="44"/>
      <c r="K137" s="44"/>
    </row>
    <row r="138" spans="1:11" ht="36.75" customHeight="1" x14ac:dyDescent="0.2">
      <c r="A138" s="58"/>
      <c r="B138" s="58"/>
      <c r="C138" s="59"/>
      <c r="D138" s="60"/>
      <c r="E138" s="61"/>
      <c r="F138" s="62"/>
      <c r="G138" s="62"/>
      <c r="H138" s="62"/>
      <c r="I138" s="62"/>
      <c r="J138" s="62"/>
      <c r="K138" s="62"/>
    </row>
    <row r="139" spans="1:11" ht="22.5" customHeight="1" x14ac:dyDescent="0.2">
      <c r="A139" s="63" t="s">
        <v>231</v>
      </c>
      <c r="B139" s="58"/>
      <c r="C139" s="59"/>
      <c r="D139" s="60"/>
      <c r="E139" s="64"/>
      <c r="F139" s="65"/>
      <c r="G139" s="65"/>
      <c r="H139" s="65"/>
      <c r="I139" s="65"/>
      <c r="J139" s="65"/>
      <c r="K139" s="65"/>
    </row>
    <row r="140" spans="1:11" ht="33.75" customHeight="1" x14ac:dyDescent="0.2">
      <c r="A140" s="66" t="s">
        <v>232</v>
      </c>
      <c r="B140" s="66"/>
      <c r="C140" s="67"/>
      <c r="D140" s="68" t="s">
        <v>233</v>
      </c>
      <c r="E140" s="69">
        <f t="shared" ref="E140:K140" si="38">E141+E142+E143+E144</f>
        <v>0</v>
      </c>
      <c r="F140" s="69">
        <f t="shared" si="38"/>
        <v>0</v>
      </c>
      <c r="G140" s="69">
        <f t="shared" si="38"/>
        <v>0</v>
      </c>
      <c r="H140" s="69">
        <f t="shared" si="38"/>
        <v>0</v>
      </c>
      <c r="I140" s="69">
        <f t="shared" si="38"/>
        <v>0</v>
      </c>
      <c r="J140" s="69">
        <f t="shared" si="38"/>
        <v>0</v>
      </c>
      <c r="K140" s="69">
        <f t="shared" si="38"/>
        <v>0</v>
      </c>
    </row>
    <row r="141" spans="1:11" ht="29.25" customHeight="1" x14ac:dyDescent="0.2">
      <c r="A141" s="66" t="s">
        <v>234</v>
      </c>
      <c r="B141" s="66"/>
      <c r="C141" s="67"/>
      <c r="D141" s="68" t="s">
        <v>235</v>
      </c>
      <c r="E141" s="42">
        <f>(F141+G141+H141+J141+I141+K141)</f>
        <v>0</v>
      </c>
      <c r="F141" s="44"/>
      <c r="G141" s="44"/>
      <c r="H141" s="44"/>
      <c r="I141" s="44"/>
      <c r="J141" s="44"/>
      <c r="K141" s="44"/>
    </row>
    <row r="142" spans="1:11" ht="29.25" customHeight="1" x14ac:dyDescent="0.2">
      <c r="A142" s="66" t="s">
        <v>236</v>
      </c>
      <c r="B142" s="66"/>
      <c r="C142" s="67"/>
      <c r="D142" s="68" t="s">
        <v>237</v>
      </c>
      <c r="E142" s="42">
        <f>(F142+G142+H142+J142+I142+K142)</f>
        <v>0</v>
      </c>
      <c r="F142" s="44"/>
      <c r="G142" s="44"/>
      <c r="H142" s="44"/>
      <c r="I142" s="44"/>
      <c r="J142" s="44"/>
      <c r="K142" s="44"/>
    </row>
    <row r="143" spans="1:11" ht="30" customHeight="1" x14ac:dyDescent="0.2">
      <c r="A143" s="66" t="s">
        <v>238</v>
      </c>
      <c r="B143" s="66"/>
      <c r="C143" s="67"/>
      <c r="D143" s="68" t="s">
        <v>239</v>
      </c>
      <c r="E143" s="42">
        <f>(F143+G143+H143+J143+I143+K143)</f>
        <v>0</v>
      </c>
      <c r="F143" s="44"/>
      <c r="G143" s="44"/>
      <c r="H143" s="44"/>
      <c r="I143" s="44"/>
      <c r="J143" s="44"/>
      <c r="K143" s="44"/>
    </row>
    <row r="144" spans="1:11" ht="47.25" customHeight="1" x14ac:dyDescent="0.2">
      <c r="A144" s="33" t="s">
        <v>240</v>
      </c>
      <c r="B144" s="33"/>
      <c r="C144" s="22"/>
      <c r="D144" s="24" t="s">
        <v>241</v>
      </c>
      <c r="E144" s="42">
        <f>(F144+G144+H144+J144+I144+K144)</f>
        <v>0</v>
      </c>
      <c r="F144" s="44"/>
      <c r="G144" s="44"/>
      <c r="H144" s="44"/>
      <c r="I144" s="44"/>
      <c r="J144" s="44"/>
      <c r="K144" s="44"/>
    </row>
    <row r="145" spans="1:11" ht="23.25" customHeight="1" x14ac:dyDescent="0.2">
      <c r="A145" s="63"/>
      <c r="B145" s="63"/>
      <c r="C145" s="70"/>
      <c r="D145" s="71"/>
      <c r="E145" s="61"/>
      <c r="F145" s="62"/>
      <c r="G145" s="62"/>
      <c r="H145" s="62"/>
      <c r="I145" s="62"/>
      <c r="J145" s="62"/>
      <c r="K145" s="62"/>
    </row>
    <row r="146" spans="1:11" ht="20.25" customHeight="1" x14ac:dyDescent="0.2">
      <c r="A146" s="63"/>
      <c r="B146" s="63"/>
      <c r="C146" s="70"/>
      <c r="D146" s="71"/>
      <c r="E146" s="61"/>
      <c r="F146" s="62"/>
      <c r="G146" s="62"/>
      <c r="H146" s="62"/>
      <c r="I146" s="62"/>
      <c r="J146" s="62"/>
      <c r="K146" s="62"/>
    </row>
    <row r="147" spans="1:11" ht="18.75" customHeight="1" x14ac:dyDescent="0.2">
      <c r="A147" s="102" t="s">
        <v>7</v>
      </c>
      <c r="B147" s="102" t="s">
        <v>8</v>
      </c>
      <c r="C147" s="102" t="s">
        <v>9</v>
      </c>
      <c r="D147" s="104" t="s">
        <v>10</v>
      </c>
      <c r="E147" s="106" t="s">
        <v>11</v>
      </c>
      <c r="F147" s="97" t="str">
        <f>F12</f>
        <v>repartizat pe trimestre:</v>
      </c>
      <c r="G147" s="98"/>
      <c r="H147" s="98"/>
      <c r="I147" s="98"/>
      <c r="J147" s="98"/>
      <c r="K147" s="99"/>
    </row>
    <row r="148" spans="1:11" ht="35.25" customHeight="1" x14ac:dyDescent="0.2">
      <c r="A148" s="103"/>
      <c r="B148" s="103"/>
      <c r="C148" s="103"/>
      <c r="D148" s="105"/>
      <c r="E148" s="106"/>
      <c r="F148" s="21" t="str">
        <f>F13</f>
        <v>TRIM I</v>
      </c>
      <c r="G148" s="21" t="str">
        <f>G13</f>
        <v>TRIM II</v>
      </c>
      <c r="H148" s="21" t="str">
        <f>H13</f>
        <v>TRIM III</v>
      </c>
      <c r="I148" s="21" t="str">
        <f>I13</f>
        <v>Sume ret. Trim III</v>
      </c>
      <c r="J148" s="21" t="str">
        <f>J13</f>
        <v>TRIM IV</v>
      </c>
      <c r="K148" s="21" t="str">
        <f>K13</f>
        <v>Sume ret. Trim IV</v>
      </c>
    </row>
    <row r="149" spans="1:11" ht="3.75" hidden="1" customHeight="1" x14ac:dyDescent="0.2">
      <c r="A149" s="22"/>
      <c r="B149" s="23"/>
      <c r="C149" s="22"/>
      <c r="D149" s="24"/>
      <c r="E149" s="31"/>
      <c r="F149" s="31"/>
      <c r="G149" s="31"/>
      <c r="H149" s="31"/>
      <c r="I149" s="31"/>
      <c r="J149" s="31"/>
      <c r="K149" s="31"/>
    </row>
    <row r="150" spans="1:11" ht="26.25" customHeight="1" x14ac:dyDescent="0.2">
      <c r="A150" s="33" t="s">
        <v>242</v>
      </c>
      <c r="B150" s="33"/>
      <c r="C150" s="22"/>
      <c r="D150" s="41"/>
      <c r="E150" s="72"/>
      <c r="F150" s="73"/>
      <c r="G150" s="73"/>
      <c r="H150" s="73"/>
      <c r="I150" s="73"/>
      <c r="J150" s="73"/>
      <c r="K150" s="73"/>
    </row>
    <row r="151" spans="1:11" ht="0.75" hidden="1" customHeight="1" x14ac:dyDescent="0.2">
      <c r="A151" s="33"/>
      <c r="B151" s="33"/>
      <c r="C151" s="22"/>
      <c r="D151" s="18"/>
      <c r="E151" s="72"/>
      <c r="F151" s="73"/>
      <c r="G151" s="73"/>
      <c r="H151" s="73"/>
      <c r="I151" s="73"/>
      <c r="J151" s="73"/>
      <c r="K151" s="73"/>
    </row>
    <row r="152" spans="1:11" ht="27" customHeight="1" x14ac:dyDescent="0.2">
      <c r="A152" s="33"/>
      <c r="B152" s="33"/>
      <c r="C152" s="22"/>
      <c r="D152" s="24" t="s">
        <v>21</v>
      </c>
      <c r="E152" s="72">
        <f t="shared" ref="E152:K153" si="39">E153</f>
        <v>654170</v>
      </c>
      <c r="F152" s="72">
        <f t="shared" si="39"/>
        <v>206000</v>
      </c>
      <c r="G152" s="72">
        <f t="shared" si="39"/>
        <v>191170</v>
      </c>
      <c r="H152" s="72">
        <f t="shared" si="39"/>
        <v>157000</v>
      </c>
      <c r="I152" s="72">
        <f t="shared" si="39"/>
        <v>0</v>
      </c>
      <c r="J152" s="72">
        <f t="shared" si="39"/>
        <v>100000</v>
      </c>
      <c r="K152" s="72">
        <f t="shared" si="39"/>
        <v>0</v>
      </c>
    </row>
    <row r="153" spans="1:11" ht="30.75" customHeight="1" x14ac:dyDescent="0.2">
      <c r="A153" s="22"/>
      <c r="B153" s="23"/>
      <c r="C153" s="35"/>
      <c r="D153" s="24" t="s">
        <v>243</v>
      </c>
      <c r="E153" s="74">
        <f t="shared" si="39"/>
        <v>654170</v>
      </c>
      <c r="F153" s="74">
        <f t="shared" si="39"/>
        <v>206000</v>
      </c>
      <c r="G153" s="74">
        <f t="shared" si="39"/>
        <v>191170</v>
      </c>
      <c r="H153" s="74">
        <f t="shared" si="39"/>
        <v>157000</v>
      </c>
      <c r="I153" s="74">
        <f t="shared" si="39"/>
        <v>0</v>
      </c>
      <c r="J153" s="74">
        <f t="shared" si="39"/>
        <v>100000</v>
      </c>
      <c r="K153" s="74">
        <f t="shared" si="39"/>
        <v>0</v>
      </c>
    </row>
    <row r="154" spans="1:11" ht="33" customHeight="1" x14ac:dyDescent="0.2">
      <c r="A154" s="75">
        <v>20</v>
      </c>
      <c r="B154" s="76"/>
      <c r="C154" s="77"/>
      <c r="D154" s="78" t="s">
        <v>244</v>
      </c>
      <c r="E154" s="55">
        <f t="shared" ref="E154:K154" si="40">E155+E156+E157</f>
        <v>654170</v>
      </c>
      <c r="F154" s="55">
        <f t="shared" si="40"/>
        <v>206000</v>
      </c>
      <c r="G154" s="55">
        <f t="shared" si="40"/>
        <v>191170</v>
      </c>
      <c r="H154" s="55">
        <f t="shared" si="40"/>
        <v>157000</v>
      </c>
      <c r="I154" s="55">
        <f t="shared" si="40"/>
        <v>0</v>
      </c>
      <c r="J154" s="55">
        <f t="shared" si="40"/>
        <v>100000</v>
      </c>
      <c r="K154" s="55">
        <f t="shared" si="40"/>
        <v>0</v>
      </c>
    </row>
    <row r="155" spans="1:11" ht="43.5" customHeight="1" x14ac:dyDescent="0.2">
      <c r="A155" s="22"/>
      <c r="B155" s="23" t="s">
        <v>245</v>
      </c>
      <c r="C155" s="35"/>
      <c r="D155" s="41" t="s">
        <v>246</v>
      </c>
      <c r="E155" s="42">
        <f>(F155+G155+H155+J155+I155+K155)</f>
        <v>22170</v>
      </c>
      <c r="F155" s="44">
        <v>3000</v>
      </c>
      <c r="G155" s="44">
        <v>3170</v>
      </c>
      <c r="H155" s="44">
        <v>6000</v>
      </c>
      <c r="I155" s="44"/>
      <c r="J155" s="44">
        <v>10000</v>
      </c>
      <c r="K155" s="44">
        <v>0</v>
      </c>
    </row>
    <row r="156" spans="1:11" ht="30.75" customHeight="1" x14ac:dyDescent="0.2">
      <c r="A156" s="75"/>
      <c r="B156" s="79" t="s">
        <v>247</v>
      </c>
      <c r="C156" s="77"/>
      <c r="D156" s="80" t="s">
        <v>248</v>
      </c>
      <c r="E156" s="42">
        <f>(F156+G156+H156+J156+I156+K156)</f>
        <v>585000</v>
      </c>
      <c r="F156" s="44">
        <v>185000</v>
      </c>
      <c r="G156" s="44">
        <v>163000</v>
      </c>
      <c r="H156" s="44">
        <v>151000</v>
      </c>
      <c r="I156" s="44"/>
      <c r="J156" s="44">
        <v>86000</v>
      </c>
      <c r="K156" s="44">
        <v>0</v>
      </c>
    </row>
    <row r="157" spans="1:11" ht="30.75" customHeight="1" x14ac:dyDescent="0.2">
      <c r="A157" s="22"/>
      <c r="B157" s="81" t="s">
        <v>118</v>
      </c>
      <c r="C157" s="35"/>
      <c r="D157" s="82" t="s">
        <v>119</v>
      </c>
      <c r="E157" s="42">
        <f>(F157+G157+H157+J157+I157+K157)</f>
        <v>47000</v>
      </c>
      <c r="F157" s="44">
        <f t="shared" ref="F157:K157" si="41">F158</f>
        <v>18000</v>
      </c>
      <c r="G157" s="44">
        <f t="shared" si="41"/>
        <v>25000</v>
      </c>
      <c r="H157" s="44">
        <f t="shared" si="41"/>
        <v>0</v>
      </c>
      <c r="I157" s="44">
        <f t="shared" si="41"/>
        <v>0</v>
      </c>
      <c r="J157" s="44">
        <f t="shared" si="41"/>
        <v>4000</v>
      </c>
      <c r="K157" s="44">
        <f t="shared" si="41"/>
        <v>0</v>
      </c>
    </row>
    <row r="158" spans="1:11" ht="34.9" customHeight="1" x14ac:dyDescent="0.2">
      <c r="A158" s="22"/>
      <c r="B158" s="81"/>
      <c r="C158" s="35" t="s">
        <v>130</v>
      </c>
      <c r="D158" s="82" t="s">
        <v>131</v>
      </c>
      <c r="E158" s="42">
        <f>(F158+G158+H158+J158+I158+K158)</f>
        <v>47000</v>
      </c>
      <c r="F158" s="44">
        <v>18000</v>
      </c>
      <c r="G158" s="44">
        <v>25000</v>
      </c>
      <c r="H158" s="44">
        <v>0</v>
      </c>
      <c r="I158" s="44"/>
      <c r="J158" s="44">
        <v>4000</v>
      </c>
      <c r="K158" s="44">
        <v>0</v>
      </c>
    </row>
    <row r="159" spans="1:11" ht="15" customHeight="1" x14ac:dyDescent="0.2">
      <c r="A159" s="17"/>
      <c r="B159" s="83"/>
      <c r="C159" s="84"/>
      <c r="D159" s="85"/>
      <c r="E159" s="61"/>
      <c r="F159" s="62"/>
      <c r="G159" s="62"/>
      <c r="H159" s="62"/>
      <c r="I159" s="62"/>
      <c r="J159" s="62"/>
      <c r="K159" s="62"/>
    </row>
    <row r="160" spans="1:11" ht="26.25" customHeight="1" x14ac:dyDescent="0.2">
      <c r="A160" s="86" t="s">
        <v>231</v>
      </c>
      <c r="B160" s="83"/>
      <c r="C160" s="84"/>
      <c r="D160" s="85"/>
      <c r="E160" s="61"/>
      <c r="F160" s="62"/>
      <c r="G160" s="62"/>
      <c r="H160" s="62"/>
      <c r="I160" s="62"/>
      <c r="J160" s="62"/>
      <c r="K160" s="62"/>
    </row>
    <row r="161" spans="1:11" ht="34.5" customHeight="1" x14ac:dyDescent="0.2">
      <c r="A161" s="100" t="s">
        <v>249</v>
      </c>
      <c r="B161" s="101"/>
      <c r="C161" s="67"/>
      <c r="D161" s="68" t="s">
        <v>250</v>
      </c>
      <c r="E161" s="69">
        <f t="shared" ref="E161:K161" si="42">E162</f>
        <v>0</v>
      </c>
      <c r="F161" s="69">
        <f t="shared" si="42"/>
        <v>0</v>
      </c>
      <c r="G161" s="69">
        <f t="shared" si="42"/>
        <v>0</v>
      </c>
      <c r="H161" s="69">
        <f t="shared" si="42"/>
        <v>0</v>
      </c>
      <c r="I161" s="69">
        <f t="shared" si="42"/>
        <v>0</v>
      </c>
      <c r="J161" s="69">
        <f t="shared" si="42"/>
        <v>0</v>
      </c>
      <c r="K161" s="69">
        <f t="shared" si="42"/>
        <v>0</v>
      </c>
    </row>
    <row r="162" spans="1:11" ht="28.5" customHeight="1" x14ac:dyDescent="0.2">
      <c r="A162" s="66" t="s">
        <v>251</v>
      </c>
      <c r="B162" s="66"/>
      <c r="C162" s="67"/>
      <c r="D162" s="68" t="s">
        <v>252</v>
      </c>
      <c r="E162" s="42">
        <f>(F162+G162+H162+J162)</f>
        <v>0</v>
      </c>
      <c r="F162" s="87"/>
      <c r="G162" s="87"/>
      <c r="H162" s="87"/>
      <c r="I162" s="87"/>
      <c r="J162" s="87"/>
      <c r="K162" s="87"/>
    </row>
    <row r="163" spans="1:11" ht="30.75" customHeight="1" x14ac:dyDescent="0.2">
      <c r="A163" s="17"/>
      <c r="B163" s="83"/>
      <c r="C163" s="84"/>
      <c r="D163" s="85"/>
      <c r="E163" s="61"/>
      <c r="F163" s="62"/>
      <c r="G163" s="62"/>
      <c r="H163" s="62"/>
      <c r="I163" s="62"/>
      <c r="J163" s="62"/>
      <c r="K163" s="62"/>
    </row>
    <row r="164" spans="1:11" ht="33" customHeight="1" x14ac:dyDescent="0.2">
      <c r="A164" s="63"/>
      <c r="B164" s="63"/>
      <c r="C164" s="70"/>
      <c r="D164" s="71"/>
      <c r="E164" s="61"/>
      <c r="F164" s="62"/>
      <c r="G164" s="62"/>
      <c r="H164" s="62"/>
      <c r="I164" s="62"/>
      <c r="J164" s="62"/>
      <c r="K164" s="62"/>
    </row>
    <row r="165" spans="1:11" ht="27.75" customHeight="1" x14ac:dyDescent="0.2">
      <c r="A165" s="102" t="s">
        <v>7</v>
      </c>
      <c r="B165" s="102" t="s">
        <v>8</v>
      </c>
      <c r="C165" s="102" t="s">
        <v>9</v>
      </c>
      <c r="D165" s="104" t="s">
        <v>10</v>
      </c>
      <c r="E165" s="106" t="s">
        <v>11</v>
      </c>
      <c r="F165" s="97" t="str">
        <f>F147</f>
        <v>repartizat pe trimestre:</v>
      </c>
      <c r="G165" s="98"/>
      <c r="H165" s="98"/>
      <c r="I165" s="98"/>
      <c r="J165" s="98"/>
      <c r="K165" s="99"/>
    </row>
    <row r="166" spans="1:11" ht="30.75" customHeight="1" x14ac:dyDescent="0.2">
      <c r="A166" s="103"/>
      <c r="B166" s="103"/>
      <c r="C166" s="103"/>
      <c r="D166" s="105"/>
      <c r="E166" s="106"/>
      <c r="F166" s="21" t="str">
        <f>F148</f>
        <v>TRIM I</v>
      </c>
      <c r="G166" s="21" t="str">
        <f>G148</f>
        <v>TRIM II</v>
      </c>
      <c r="H166" s="21" t="str">
        <f>H148</f>
        <v>TRIM III</v>
      </c>
      <c r="I166" s="21" t="str">
        <f>I148</f>
        <v>Sume ret. Trim III</v>
      </c>
      <c r="J166" s="21" t="str">
        <f>J148</f>
        <v>TRIM IV</v>
      </c>
      <c r="K166" s="21" t="str">
        <f>K148</f>
        <v>Sume ret. Trim IV</v>
      </c>
    </row>
    <row r="167" spans="1:11" ht="9" customHeight="1" x14ac:dyDescent="0.2">
      <c r="A167" s="22"/>
      <c r="B167" s="23"/>
      <c r="C167" s="22"/>
      <c r="D167" s="24"/>
      <c r="E167" s="88"/>
      <c r="F167" s="88"/>
      <c r="G167" s="88"/>
      <c r="H167" s="88"/>
      <c r="I167" s="88"/>
      <c r="J167" s="88"/>
      <c r="K167" s="88"/>
    </row>
    <row r="168" spans="1:11" ht="21" customHeight="1" x14ac:dyDescent="0.2">
      <c r="A168" s="33" t="s">
        <v>253</v>
      </c>
      <c r="B168" s="23"/>
      <c r="C168" s="35"/>
      <c r="D168" s="41"/>
      <c r="E168" s="73"/>
      <c r="F168" s="73"/>
      <c r="G168" s="73"/>
      <c r="H168" s="73"/>
      <c r="I168" s="73"/>
      <c r="J168" s="73"/>
      <c r="K168" s="73"/>
    </row>
    <row r="169" spans="1:11" ht="8.25" hidden="1" customHeight="1" x14ac:dyDescent="0.2">
      <c r="A169" s="33"/>
      <c r="B169" s="23"/>
      <c r="C169" s="35"/>
      <c r="D169" s="18"/>
      <c r="E169" s="31"/>
      <c r="F169" s="31"/>
      <c r="G169" s="31"/>
      <c r="H169" s="31"/>
      <c r="I169" s="31"/>
      <c r="J169" s="31"/>
      <c r="K169" s="31"/>
    </row>
    <row r="170" spans="1:11" ht="25.5" customHeight="1" x14ac:dyDescent="0.2">
      <c r="A170" s="33"/>
      <c r="B170" s="23"/>
      <c r="C170" s="35"/>
      <c r="D170" s="24" t="s">
        <v>21</v>
      </c>
      <c r="E170" s="89">
        <f t="shared" ref="E170:K170" si="43">E171+E175</f>
        <v>0</v>
      </c>
      <c r="F170" s="89">
        <f t="shared" si="43"/>
        <v>0</v>
      </c>
      <c r="G170" s="89">
        <f t="shared" si="43"/>
        <v>0</v>
      </c>
      <c r="H170" s="89">
        <f t="shared" si="43"/>
        <v>0</v>
      </c>
      <c r="I170" s="89">
        <f t="shared" si="43"/>
        <v>0</v>
      </c>
      <c r="J170" s="89">
        <f t="shared" si="43"/>
        <v>0</v>
      </c>
      <c r="K170" s="89">
        <f t="shared" si="43"/>
        <v>0</v>
      </c>
    </row>
    <row r="171" spans="1:11" ht="29.25" customHeight="1" x14ac:dyDescent="0.2">
      <c r="A171" s="22">
        <v>51</v>
      </c>
      <c r="B171" s="23"/>
      <c r="C171" s="35"/>
      <c r="D171" s="24" t="s">
        <v>254</v>
      </c>
      <c r="E171" s="55">
        <f t="shared" ref="E171:K171" si="44">E172</f>
        <v>0</v>
      </c>
      <c r="F171" s="55">
        <f t="shared" si="44"/>
        <v>0</v>
      </c>
      <c r="G171" s="55">
        <f t="shared" si="44"/>
        <v>0</v>
      </c>
      <c r="H171" s="55">
        <f t="shared" si="44"/>
        <v>0</v>
      </c>
      <c r="I171" s="55">
        <f t="shared" si="44"/>
        <v>0</v>
      </c>
      <c r="J171" s="55">
        <f t="shared" si="44"/>
        <v>0</v>
      </c>
      <c r="K171" s="55">
        <f t="shared" si="44"/>
        <v>0</v>
      </c>
    </row>
    <row r="172" spans="1:11" ht="30.75" customHeight="1" x14ac:dyDescent="0.2">
      <c r="A172" s="33"/>
      <c r="B172" s="23" t="s">
        <v>255</v>
      </c>
      <c r="C172" s="35"/>
      <c r="D172" s="41" t="s">
        <v>134</v>
      </c>
      <c r="E172" s="47">
        <f t="shared" ref="E172:K172" si="45">E173+E174</f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</row>
    <row r="173" spans="1:11" ht="37.5" customHeight="1" x14ac:dyDescent="0.2">
      <c r="A173" s="33"/>
      <c r="B173" s="23"/>
      <c r="C173" s="35" t="s">
        <v>256</v>
      </c>
      <c r="D173" s="41" t="s">
        <v>257</v>
      </c>
      <c r="E173" s="42">
        <f>(F173+G173+H173+J173)</f>
        <v>0</v>
      </c>
      <c r="F173" s="44"/>
      <c r="G173" s="44"/>
      <c r="H173" s="44"/>
      <c r="I173" s="44"/>
      <c r="J173" s="44"/>
      <c r="K173" s="44"/>
    </row>
    <row r="174" spans="1:11" ht="42" customHeight="1" x14ac:dyDescent="0.2">
      <c r="A174" s="33"/>
      <c r="B174" s="23"/>
      <c r="C174" s="35" t="s">
        <v>258</v>
      </c>
      <c r="D174" s="41" t="s">
        <v>259</v>
      </c>
      <c r="E174" s="42">
        <f>(F174+G174+H174+J174)</f>
        <v>0</v>
      </c>
      <c r="F174" s="44"/>
      <c r="G174" s="44"/>
      <c r="H174" s="44"/>
      <c r="I174" s="44"/>
      <c r="J174" s="44"/>
      <c r="K174" s="44"/>
    </row>
    <row r="175" spans="1:11" ht="30" customHeight="1" x14ac:dyDescent="0.2">
      <c r="A175" s="22">
        <v>57</v>
      </c>
      <c r="B175" s="23"/>
      <c r="C175" s="35"/>
      <c r="D175" s="24" t="s">
        <v>260</v>
      </c>
      <c r="E175" s="55">
        <f t="shared" ref="E175:K175" si="46">E176+E177</f>
        <v>0</v>
      </c>
      <c r="F175" s="55">
        <f t="shared" si="46"/>
        <v>0</v>
      </c>
      <c r="G175" s="55">
        <f t="shared" si="46"/>
        <v>0</v>
      </c>
      <c r="H175" s="55">
        <f t="shared" si="46"/>
        <v>0</v>
      </c>
      <c r="I175" s="55">
        <f t="shared" si="46"/>
        <v>0</v>
      </c>
      <c r="J175" s="55">
        <f t="shared" si="46"/>
        <v>0</v>
      </c>
      <c r="K175" s="55">
        <f t="shared" si="46"/>
        <v>0</v>
      </c>
    </row>
    <row r="176" spans="1:11" ht="27.75" customHeight="1" x14ac:dyDescent="0.2">
      <c r="A176" s="22"/>
      <c r="B176" s="23" t="s">
        <v>261</v>
      </c>
      <c r="C176" s="35"/>
      <c r="D176" s="41" t="s">
        <v>262</v>
      </c>
      <c r="E176" s="42">
        <f>(F176+G176+H176+J176)</f>
        <v>0</v>
      </c>
      <c r="F176" s="44"/>
      <c r="G176" s="44"/>
      <c r="H176" s="44"/>
      <c r="I176" s="44"/>
      <c r="J176" s="44"/>
      <c r="K176" s="44"/>
    </row>
    <row r="177" spans="1:11" ht="31.5" customHeight="1" x14ac:dyDescent="0.2">
      <c r="A177" s="22"/>
      <c r="B177" s="23" t="s">
        <v>263</v>
      </c>
      <c r="C177" s="35"/>
      <c r="D177" s="41" t="s">
        <v>264</v>
      </c>
      <c r="E177" s="47">
        <f t="shared" ref="E177:K177" si="47">E178</f>
        <v>0</v>
      </c>
      <c r="F177" s="47">
        <f t="shared" si="47"/>
        <v>0</v>
      </c>
      <c r="G177" s="47">
        <f t="shared" si="47"/>
        <v>0</v>
      </c>
      <c r="H177" s="47">
        <f t="shared" si="47"/>
        <v>0</v>
      </c>
      <c r="I177" s="47">
        <f t="shared" si="47"/>
        <v>0</v>
      </c>
      <c r="J177" s="47">
        <f t="shared" si="47"/>
        <v>0</v>
      </c>
      <c r="K177" s="47">
        <f t="shared" si="47"/>
        <v>0</v>
      </c>
    </row>
    <row r="178" spans="1:11" ht="35.25" customHeight="1" x14ac:dyDescent="0.2">
      <c r="A178" s="22"/>
      <c r="B178" s="23"/>
      <c r="C178" s="35" t="s">
        <v>265</v>
      </c>
      <c r="D178" s="41" t="s">
        <v>266</v>
      </c>
      <c r="E178" s="42">
        <f>(F178+G178+H178+J178)</f>
        <v>0</v>
      </c>
      <c r="F178" s="44"/>
      <c r="G178" s="44"/>
      <c r="H178" s="44"/>
      <c r="I178" s="44"/>
      <c r="J178" s="44"/>
      <c r="K178" s="44"/>
    </row>
    <row r="179" spans="1:11" ht="13.5" customHeight="1" x14ac:dyDescent="0.2">
      <c r="A179" s="58"/>
      <c r="B179" s="58"/>
      <c r="C179" s="59"/>
      <c r="D179" s="60"/>
      <c r="E179" s="61"/>
      <c r="F179" s="62"/>
      <c r="G179" s="62"/>
      <c r="H179" s="62"/>
      <c r="I179" s="62"/>
      <c r="J179" s="62"/>
      <c r="K179" s="62"/>
    </row>
    <row r="180" spans="1:11" ht="18.75" customHeight="1" x14ac:dyDescent="0.2">
      <c r="A180" s="63" t="s">
        <v>231</v>
      </c>
      <c r="B180" s="58"/>
      <c r="C180" s="59"/>
      <c r="D180" s="60"/>
      <c r="E180" s="61">
        <f>E170-E181</f>
        <v>0</v>
      </c>
      <c r="F180" s="62"/>
      <c r="G180" s="62"/>
      <c r="H180" s="62"/>
      <c r="I180" s="62"/>
      <c r="J180" s="62"/>
      <c r="K180" s="62"/>
    </row>
    <row r="181" spans="1:11" ht="31.5" customHeight="1" x14ac:dyDescent="0.2">
      <c r="A181" s="100" t="s">
        <v>267</v>
      </c>
      <c r="B181" s="101"/>
      <c r="C181" s="67"/>
      <c r="D181" s="68" t="s">
        <v>268</v>
      </c>
      <c r="E181" s="69">
        <f t="shared" ref="E181:K181" si="48">E183+E182+E184+E185</f>
        <v>0</v>
      </c>
      <c r="F181" s="69">
        <f t="shared" si="48"/>
        <v>0</v>
      </c>
      <c r="G181" s="69">
        <f t="shared" si="48"/>
        <v>0</v>
      </c>
      <c r="H181" s="69">
        <f t="shared" si="48"/>
        <v>0</v>
      </c>
      <c r="I181" s="69">
        <f t="shared" si="48"/>
        <v>0</v>
      </c>
      <c r="J181" s="69">
        <f t="shared" si="48"/>
        <v>0</v>
      </c>
      <c r="K181" s="69">
        <f t="shared" si="48"/>
        <v>0</v>
      </c>
    </row>
    <row r="182" spans="1:11" ht="29.25" customHeight="1" x14ac:dyDescent="0.2">
      <c r="A182" s="66" t="s">
        <v>269</v>
      </c>
      <c r="B182" s="66"/>
      <c r="C182" s="67"/>
      <c r="D182" s="68" t="s">
        <v>270</v>
      </c>
      <c r="E182" s="42">
        <f>(F182+G182+H182+J182)</f>
        <v>0</v>
      </c>
      <c r="F182" s="44"/>
      <c r="G182" s="44"/>
      <c r="H182" s="44"/>
      <c r="I182" s="44"/>
      <c r="J182" s="44"/>
      <c r="K182" s="44"/>
    </row>
    <row r="183" spans="1:11" ht="27.75" customHeight="1" x14ac:dyDescent="0.2">
      <c r="A183" s="66" t="s">
        <v>271</v>
      </c>
      <c r="B183" s="66"/>
      <c r="C183" s="67"/>
      <c r="D183" s="68" t="s">
        <v>272</v>
      </c>
      <c r="E183" s="42">
        <f>(F183+G183+H183+J183)</f>
        <v>0</v>
      </c>
      <c r="F183" s="44"/>
      <c r="G183" s="44"/>
      <c r="H183" s="44"/>
      <c r="I183" s="44"/>
      <c r="J183" s="44"/>
      <c r="K183" s="44"/>
    </row>
    <row r="184" spans="1:11" ht="32.25" customHeight="1" x14ac:dyDescent="0.2">
      <c r="A184" s="66" t="s">
        <v>273</v>
      </c>
      <c r="B184" s="66"/>
      <c r="C184" s="67"/>
      <c r="D184" s="68" t="s">
        <v>274</v>
      </c>
      <c r="E184" s="42">
        <f>(F184+G184+H184+J184)</f>
        <v>0</v>
      </c>
      <c r="F184" s="44"/>
      <c r="G184" s="44"/>
      <c r="H184" s="44"/>
      <c r="I184" s="44"/>
      <c r="J184" s="44"/>
      <c r="K184" s="44"/>
    </row>
    <row r="185" spans="1:11" ht="30" customHeight="1" x14ac:dyDescent="0.2">
      <c r="A185" s="66" t="s">
        <v>275</v>
      </c>
      <c r="B185" s="66"/>
      <c r="C185" s="67"/>
      <c r="D185" s="68" t="s">
        <v>276</v>
      </c>
      <c r="E185" s="42">
        <f>(F185+G185+H185+J185)</f>
        <v>0</v>
      </c>
      <c r="F185" s="44"/>
      <c r="G185" s="44"/>
      <c r="H185" s="44"/>
      <c r="I185" s="44"/>
      <c r="J185" s="44"/>
      <c r="K185" s="44"/>
    </row>
    <row r="186" spans="1:11" ht="31.5" customHeight="1" x14ac:dyDescent="0.2">
      <c r="A186" s="66" t="s">
        <v>277</v>
      </c>
      <c r="B186" s="66"/>
      <c r="C186" s="67"/>
      <c r="D186" s="68" t="s">
        <v>278</v>
      </c>
      <c r="E186" s="42">
        <f>(F186+G186+H186+J186)</f>
        <v>0</v>
      </c>
      <c r="F186" s="44"/>
      <c r="G186" s="44"/>
      <c r="H186" s="44"/>
      <c r="I186" s="44"/>
      <c r="J186" s="44"/>
      <c r="K186" s="44"/>
    </row>
    <row r="187" spans="1:11" ht="23.25" customHeight="1" x14ac:dyDescent="0.2"/>
    <row r="188" spans="1:11" s="91" customFormat="1" ht="27" hidden="1" customHeight="1" x14ac:dyDescent="0.2">
      <c r="A188" s="32" t="s">
        <v>279</v>
      </c>
      <c r="B188" s="66"/>
      <c r="C188" s="67"/>
      <c r="D188" s="68"/>
      <c r="E188" s="42"/>
      <c r="F188" s="90"/>
      <c r="G188" s="90"/>
      <c r="H188" s="90"/>
      <c r="I188" s="90"/>
      <c r="J188" s="90"/>
      <c r="K188" s="90"/>
    </row>
    <row r="189" spans="1:11" s="91" customFormat="1" ht="14.25" hidden="1" customHeight="1" x14ac:dyDescent="0.2">
      <c r="A189" s="30"/>
      <c r="B189" s="63"/>
      <c r="C189" s="70"/>
      <c r="D189" s="71"/>
      <c r="E189" s="58"/>
      <c r="F189" s="90"/>
      <c r="G189" s="90"/>
      <c r="H189" s="90"/>
      <c r="I189" s="90"/>
      <c r="J189" s="90"/>
      <c r="K189" s="90"/>
    </row>
    <row r="190" spans="1:11" ht="21" customHeight="1" x14ac:dyDescent="0.25">
      <c r="D190" s="4" t="s">
        <v>280</v>
      </c>
      <c r="E190" s="92"/>
      <c r="F190" s="3"/>
      <c r="G190" s="3"/>
      <c r="H190" s="3"/>
      <c r="I190" s="3" t="s">
        <v>281</v>
      </c>
      <c r="J190" s="3"/>
      <c r="K190" s="3"/>
    </row>
    <row r="191" spans="1:11" ht="17.25" customHeight="1" x14ac:dyDescent="0.25">
      <c r="D191" s="93"/>
      <c r="E191" s="4"/>
      <c r="F191" s="94"/>
      <c r="G191" s="94"/>
      <c r="H191" s="94"/>
      <c r="I191" s="94"/>
      <c r="J191" s="94"/>
      <c r="K191" s="94"/>
    </row>
    <row r="192" spans="1:11" ht="23.25" customHeight="1" x14ac:dyDescent="0.25">
      <c r="D192" s="4"/>
      <c r="E192" s="4"/>
      <c r="F192" s="94"/>
      <c r="G192" s="94"/>
      <c r="H192" s="94"/>
      <c r="I192" s="94"/>
      <c r="J192" s="19"/>
      <c r="K192" s="94"/>
    </row>
    <row r="193" spans="2:11" ht="21" customHeight="1" x14ac:dyDescent="0.2">
      <c r="B193" s="10"/>
      <c r="D193" s="5"/>
      <c r="F193" s="94"/>
      <c r="G193" s="94"/>
      <c r="H193" s="94"/>
      <c r="I193" s="94"/>
      <c r="J193" s="19"/>
      <c r="K193" s="94"/>
    </row>
    <row r="194" spans="2:11" ht="16.5" customHeight="1" x14ac:dyDescent="0.2">
      <c r="B194" s="10"/>
      <c r="D194" s="5"/>
      <c r="J194" s="19"/>
    </row>
    <row r="195" spans="2:11" ht="21" customHeight="1" x14ac:dyDescent="0.2">
      <c r="B195" s="10"/>
      <c r="D195" s="5"/>
    </row>
    <row r="196" spans="2:11" ht="21" customHeight="1" x14ac:dyDescent="0.2">
      <c r="B196" s="10"/>
      <c r="F196" s="95"/>
      <c r="G196" s="95"/>
      <c r="H196" s="95"/>
      <c r="I196" s="95"/>
      <c r="J196" s="95"/>
      <c r="K196" s="95"/>
    </row>
    <row r="197" spans="2:11" ht="21" customHeight="1" x14ac:dyDescent="0.2">
      <c r="B197" s="10"/>
      <c r="D197" s="5"/>
      <c r="F197" s="95"/>
      <c r="G197" s="95"/>
      <c r="H197" s="95"/>
      <c r="I197" s="95"/>
      <c r="J197" s="95"/>
      <c r="K197" s="95"/>
    </row>
    <row r="198" spans="2:11" ht="21" customHeight="1" x14ac:dyDescent="0.2">
      <c r="B198" s="10"/>
      <c r="D198" s="5"/>
      <c r="E198" s="19"/>
      <c r="F198" s="95"/>
      <c r="G198" s="95"/>
      <c r="H198" s="95"/>
      <c r="I198" s="95"/>
      <c r="J198" s="95"/>
      <c r="K198" s="95"/>
    </row>
    <row r="199" spans="2:11" ht="21" customHeight="1" x14ac:dyDescent="0.2">
      <c r="B199" s="10"/>
      <c r="D199" s="5"/>
      <c r="E199" s="19"/>
      <c r="F199" s="95"/>
      <c r="G199" s="95"/>
      <c r="H199" s="95"/>
      <c r="I199" s="95"/>
      <c r="J199" s="95"/>
      <c r="K199" s="95"/>
    </row>
    <row r="200" spans="2:11" ht="21" customHeight="1" x14ac:dyDescent="0.2">
      <c r="B200" s="10"/>
      <c r="D200" s="5"/>
      <c r="E200" s="96"/>
    </row>
    <row r="201" spans="2:11" ht="21" customHeight="1" x14ac:dyDescent="0.2">
      <c r="B201" s="10"/>
      <c r="D201" s="5"/>
      <c r="E201" s="96"/>
    </row>
    <row r="202" spans="2:11" ht="21" customHeight="1" x14ac:dyDescent="0.2"/>
    <row r="203" spans="2:11" ht="18.75" customHeight="1" x14ac:dyDescent="0.2"/>
    <row r="204" spans="2:11" ht="18" customHeight="1" x14ac:dyDescent="0.2"/>
  </sheetData>
  <mergeCells count="24">
    <mergeCell ref="A12:A13"/>
    <mergeCell ref="B12:B13"/>
    <mergeCell ref="C12:C13"/>
    <mergeCell ref="D12:D13"/>
    <mergeCell ref="E12:E13"/>
    <mergeCell ref="F147:K147"/>
    <mergeCell ref="B6:J6"/>
    <mergeCell ref="B7:J7"/>
    <mergeCell ref="B9:J9"/>
    <mergeCell ref="B10:J10"/>
    <mergeCell ref="F12:K12"/>
    <mergeCell ref="A147:A148"/>
    <mergeCell ref="B147:B148"/>
    <mergeCell ref="C147:C148"/>
    <mergeCell ref="D147:D148"/>
    <mergeCell ref="E147:E148"/>
    <mergeCell ref="F165:K165"/>
    <mergeCell ref="A181:B181"/>
    <mergeCell ref="A161:B161"/>
    <mergeCell ref="A165:A166"/>
    <mergeCell ref="B165:B166"/>
    <mergeCell ref="C165:C166"/>
    <mergeCell ref="D165:D166"/>
    <mergeCell ref="E165:E166"/>
  </mergeCells>
  <conditionalFormatting sqref="F147 F148:K148 F166:K166 F165 F12 F13:K13">
    <cfRule type="cellIs" dxfId="3" priority="1" stopIfTrue="1" operator="lessThan">
      <formula>0</formula>
    </cfRule>
  </conditionalFormatting>
  <conditionalFormatting sqref="E1:E5 K1:K4 K6:K7 F12 F5:K5 F11:K11 F191:K194 F166:K189 F1:I4 E8:K8 E195:K65536 E11:E189 K9:K10 F147:F165 F13:K146 G148:K164">
    <cfRule type="cellIs" dxfId="2" priority="2" stopIfTrue="1" operator="lessThan">
      <formula>0</formula>
    </cfRule>
    <cfRule type="cellIs" dxfId="1" priority="3" stopIfTrue="1" operator="lessThan">
      <formula>0</formula>
    </cfRule>
  </conditionalFormatting>
  <conditionalFormatting sqref="E159:E189 K1:K4 A6:B7 K6:K7 O61:IV61 K9:K10 F12 L1:IV60 F5:K5 B4:D5 F1:I4 A8:K8 F11:K11 A199:XFD65536 A11:D189 E11:E22 E32:E33 E36:E37 E42:E44 E106:E107 E55:E58 E61:E62 E68:E69 E75:E77 E79:E80 E83:E85 E87:E103 E110:E111 E115:E116 E126:E133 E138:E141 E145:E155 A1:A5 F166:K198 A190:E198 E1:E5 B1:D2 F147:F165 F123:K146 F13:K18 F20:K120 L62:IV198 L61:M61 A9:B10 G148:K164">
    <cfRule type="cellIs" dxfId="0" priority="4" stopIfTrue="1" operator="lessThan">
      <formula>0</formula>
    </cfRule>
  </conditionalFormatting>
  <pageMargins left="0.55118110236220474" right="0.19685039370078741" top="0.39370078740157483" bottom="0.39370078740157483" header="0.31496062992125984" footer="0.31496062992125984"/>
  <pageSetup paperSize="9" scale="7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Ap propriu</vt:lpstr>
      <vt:lpstr>'Ap propriu'!Imprimare_titluri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 Marcu</dc:creator>
  <cp:lastModifiedBy>Sorin Marcu</cp:lastModifiedBy>
  <dcterms:created xsi:type="dcterms:W3CDTF">2017-09-22T10:51:00Z</dcterms:created>
  <dcterms:modified xsi:type="dcterms:W3CDTF">2017-09-22T10:56:08Z</dcterms:modified>
</cp:coreProperties>
</file>