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D:\documente de pe desktop\bilanturi 2010-2020\bilant 2019\TR 4 2019\ILEANA\"/>
    </mc:Choice>
  </mc:AlternateContent>
  <xr:revisionPtr revIDLastSave="0" documentId="13_ncr:1_{E8062042-71A7-43A8-9FB3-1248F4313C4B}" xr6:coauthVersionLast="36" xr6:coauthVersionMax="36" xr10:uidLastSave="{00000000-0000-0000-0000-000000000000}"/>
  <bookViews>
    <workbookView xWindow="0" yWindow="0" windowWidth="11760" windowHeight="4065" tabRatio="843" xr2:uid="{00000000-000D-0000-FFFF-FFFF00000000}"/>
  </bookViews>
  <sheets>
    <sheet name="dj" sheetId="7" r:id="rId1"/>
  </sheets>
  <externalReferences>
    <externalReference r:id="rId2"/>
    <externalReference r:id="rId3"/>
  </externalReferences>
  <definedNames>
    <definedName name="_xlnm.Print_Titles" localSheetId="0">dj!$7:$7</definedName>
  </definedNames>
  <calcPr calcId="191029"/>
</workbook>
</file>

<file path=xl/calcChain.xml><?xml version="1.0" encoding="utf-8"?>
<calcChain xmlns="http://schemas.openxmlformats.org/spreadsheetml/2006/main">
  <c r="Q14" i="7" l="1"/>
  <c r="S14" i="7"/>
  <c r="Q15" i="7"/>
  <c r="S15" i="7"/>
  <c r="Q16" i="7"/>
  <c r="S16" i="7"/>
  <c r="Q17" i="7"/>
  <c r="S17" i="7"/>
  <c r="P18" i="7"/>
  <c r="Q18" i="7"/>
  <c r="R18" i="7"/>
  <c r="S18" i="7"/>
  <c r="Q19" i="7"/>
  <c r="S19" i="7"/>
  <c r="Q20" i="7"/>
  <c r="S20" i="7"/>
  <c r="Q21" i="7"/>
  <c r="S21" i="7"/>
  <c r="Q22" i="7"/>
  <c r="S22" i="7"/>
  <c r="Q23" i="7"/>
  <c r="S23" i="7"/>
  <c r="Q24" i="7"/>
  <c r="S24" i="7"/>
  <c r="Q26" i="7"/>
  <c r="S26" i="7"/>
  <c r="Q27" i="7"/>
  <c r="S27" i="7"/>
  <c r="Q28" i="7"/>
  <c r="S28" i="7"/>
  <c r="Q29" i="7"/>
  <c r="S29" i="7"/>
  <c r="Q31" i="7"/>
  <c r="S31" i="7"/>
  <c r="Q32" i="7"/>
  <c r="S32" i="7"/>
  <c r="Q33" i="7"/>
  <c r="S33" i="7"/>
  <c r="Q34" i="7"/>
  <c r="S34" i="7"/>
  <c r="Q35" i="7"/>
  <c r="S35" i="7"/>
  <c r="Q36" i="7"/>
  <c r="S36" i="7"/>
  <c r="Q39" i="7"/>
  <c r="S39" i="7"/>
  <c r="Q40" i="7"/>
  <c r="S40" i="7"/>
  <c r="Q41" i="7"/>
  <c r="S41" i="7"/>
  <c r="Q42" i="7"/>
  <c r="S42" i="7"/>
  <c r="Q43" i="7"/>
  <c r="S43" i="7"/>
  <c r="Q44" i="7"/>
  <c r="S44" i="7"/>
  <c r="Q45" i="7"/>
  <c r="S45" i="7"/>
  <c r="Q46" i="7"/>
  <c r="S46" i="7"/>
  <c r="Q47" i="7"/>
  <c r="S47" i="7"/>
  <c r="Q48" i="7"/>
  <c r="S48" i="7"/>
  <c r="Q49" i="7"/>
  <c r="S49" i="7"/>
  <c r="P51" i="7"/>
  <c r="Q51" i="7"/>
  <c r="R51" i="7"/>
  <c r="S51" i="7"/>
  <c r="Q53" i="7"/>
  <c r="S53" i="7"/>
  <c r="Q54" i="7"/>
  <c r="S54" i="7"/>
  <c r="Q55" i="7"/>
  <c r="S55" i="7"/>
  <c r="Q57" i="7"/>
  <c r="S57" i="7"/>
  <c r="Q58" i="7"/>
  <c r="S58" i="7"/>
  <c r="Q59" i="7"/>
  <c r="S59" i="7"/>
  <c r="Q60" i="7"/>
  <c r="S60" i="7"/>
  <c r="Q61" i="7"/>
  <c r="S61" i="7"/>
  <c r="Q62" i="7"/>
  <c r="S62" i="7"/>
  <c r="Q64" i="7"/>
  <c r="S64" i="7"/>
  <c r="Q65" i="7"/>
  <c r="S65" i="7"/>
  <c r="Q66" i="7"/>
  <c r="S66" i="7"/>
  <c r="Q67" i="7"/>
  <c r="S67" i="7"/>
  <c r="Q68" i="7"/>
  <c r="S68" i="7"/>
  <c r="Q69" i="7"/>
  <c r="S69" i="7"/>
  <c r="Q72" i="7"/>
  <c r="S72" i="7"/>
  <c r="Q73" i="7"/>
  <c r="S73" i="7"/>
  <c r="P75" i="7"/>
  <c r="Q75" i="7"/>
  <c r="R75" i="7"/>
  <c r="S75" i="7"/>
  <c r="P76" i="7"/>
  <c r="Q76" i="7"/>
  <c r="R76" i="7"/>
  <c r="S76" i="7"/>
  <c r="Q77" i="7"/>
  <c r="S77" i="7"/>
  <c r="P80" i="7"/>
  <c r="Q80" i="7"/>
  <c r="R80" i="7"/>
  <c r="S80" i="7"/>
  <c r="P81" i="7"/>
  <c r="Q81" i="7"/>
  <c r="R81" i="7"/>
  <c r="S81" i="7"/>
  <c r="P82" i="7"/>
  <c r="Q82" i="7"/>
  <c r="R82" i="7"/>
  <c r="S82" i="7"/>
  <c r="Q84" i="7"/>
  <c r="S84" i="7"/>
  <c r="P87" i="7"/>
  <c r="Q87" i="7"/>
  <c r="R87" i="7"/>
  <c r="S87" i="7"/>
  <c r="P88" i="7"/>
  <c r="Q88" i="7"/>
  <c r="R88" i="7"/>
  <c r="S88" i="7"/>
  <c r="P89" i="7"/>
  <c r="Q89" i="7"/>
  <c r="R89" i="7"/>
  <c r="S89" i="7"/>
  <c r="P91" i="7"/>
  <c r="Q91" i="7"/>
  <c r="R91" i="7"/>
  <c r="S91" i="7"/>
  <c r="P92" i="7"/>
  <c r="Q92" i="7"/>
  <c r="R92" i="7"/>
  <c r="S92" i="7"/>
  <c r="P93" i="7"/>
  <c r="Q93" i="7"/>
  <c r="R93" i="7"/>
  <c r="S93" i="7"/>
  <c r="Q95" i="7"/>
  <c r="S95" i="7"/>
  <c r="Q96" i="7"/>
  <c r="S96" i="7"/>
  <c r="Q97" i="7"/>
  <c r="S97" i="7"/>
  <c r="P99" i="7"/>
  <c r="Q99" i="7"/>
  <c r="R99" i="7"/>
  <c r="S99" i="7"/>
  <c r="P100" i="7"/>
  <c r="Q100" i="7"/>
  <c r="R100" i="7"/>
  <c r="S100" i="7"/>
  <c r="P101" i="7"/>
  <c r="Q101" i="7"/>
  <c r="R101" i="7"/>
  <c r="S101" i="7"/>
  <c r="P103" i="7"/>
  <c r="Q103" i="7"/>
  <c r="R103" i="7"/>
  <c r="S103" i="7"/>
  <c r="P104" i="7"/>
  <c r="Q104" i="7"/>
  <c r="R104" i="7"/>
  <c r="S104" i="7"/>
  <c r="Q105" i="7"/>
  <c r="S105" i="7"/>
  <c r="Q106" i="7"/>
  <c r="S106" i="7"/>
  <c r="Q108" i="7"/>
  <c r="S108" i="7"/>
  <c r="Q109" i="7"/>
  <c r="S109" i="7"/>
  <c r="Q110" i="7"/>
  <c r="S110" i="7"/>
  <c r="Q111" i="7"/>
  <c r="S111" i="7"/>
  <c r="Q112" i="7"/>
  <c r="S112" i="7"/>
  <c r="Q115" i="7"/>
  <c r="S115" i="7"/>
  <c r="Q116" i="7"/>
  <c r="S116" i="7"/>
  <c r="Q117" i="7"/>
  <c r="S117" i="7"/>
  <c r="Q119" i="7"/>
  <c r="S119" i="7"/>
  <c r="Q120" i="7"/>
  <c r="S120" i="7"/>
  <c r="Q121" i="7"/>
  <c r="S121" i="7"/>
  <c r="Q123" i="7"/>
  <c r="S123" i="7"/>
  <c r="Q124" i="7"/>
  <c r="S124" i="7"/>
  <c r="Q125" i="7"/>
  <c r="S125" i="7"/>
  <c r="Q126" i="7"/>
  <c r="S126" i="7"/>
  <c r="Q128" i="7"/>
  <c r="S128" i="7"/>
  <c r="Q129" i="7"/>
  <c r="S129" i="7"/>
  <c r="Q130" i="7"/>
  <c r="S130" i="7"/>
  <c r="P132" i="7"/>
  <c r="Q132" i="7"/>
  <c r="R132" i="7"/>
  <c r="S132" i="7"/>
  <c r="P133" i="7"/>
  <c r="Q133" i="7"/>
  <c r="R133" i="7"/>
  <c r="S133" i="7"/>
  <c r="Q134" i="7"/>
  <c r="S134" i="7"/>
  <c r="Q136" i="7"/>
  <c r="S136" i="7"/>
  <c r="Q138" i="7"/>
  <c r="S138" i="7"/>
  <c r="Q139" i="7"/>
  <c r="S139" i="7"/>
  <c r="Q141" i="7"/>
  <c r="S141" i="7"/>
  <c r="Q142" i="7"/>
  <c r="S142" i="7"/>
  <c r="Q143" i="7"/>
  <c r="S143" i="7"/>
  <c r="Q145" i="7"/>
  <c r="S145" i="7"/>
  <c r="Q149" i="7"/>
  <c r="S149" i="7"/>
  <c r="Q150" i="7"/>
  <c r="S150" i="7"/>
  <c r="Q151" i="7"/>
  <c r="S151" i="7"/>
  <c r="Q152" i="7"/>
  <c r="S152" i="7"/>
  <c r="Q153" i="7"/>
  <c r="S153" i="7"/>
  <c r="P157" i="7"/>
  <c r="Q157" i="7"/>
  <c r="R157" i="7"/>
  <c r="S157" i="7"/>
  <c r="P158" i="7"/>
  <c r="Q158" i="7"/>
  <c r="R158" i="7"/>
  <c r="S158" i="7"/>
  <c r="P159" i="7"/>
  <c r="Q159" i="7"/>
  <c r="R159" i="7"/>
  <c r="S159" i="7"/>
  <c r="P160" i="7"/>
  <c r="Q160" i="7"/>
  <c r="R160" i="7"/>
  <c r="S160" i="7"/>
  <c r="P161" i="7"/>
  <c r="Q161" i="7"/>
  <c r="R161" i="7"/>
  <c r="S161" i="7"/>
  <c r="P164" i="7"/>
  <c r="Q164" i="7"/>
  <c r="R164" i="7"/>
  <c r="S164" i="7"/>
  <c r="P166" i="7"/>
  <c r="Q166" i="7"/>
  <c r="R166" i="7"/>
  <c r="S166" i="7"/>
  <c r="P167" i="7"/>
  <c r="Q167" i="7"/>
  <c r="R167" i="7"/>
  <c r="S167" i="7"/>
  <c r="P168" i="7"/>
  <c r="Q168" i="7"/>
  <c r="R168" i="7"/>
  <c r="S168" i="7"/>
  <c r="P169" i="7"/>
  <c r="Q169" i="7"/>
  <c r="R169" i="7"/>
  <c r="S169" i="7"/>
  <c r="Q170" i="7"/>
  <c r="S170" i="7"/>
  <c r="P171" i="7"/>
  <c r="Q171" i="7"/>
  <c r="R171" i="7"/>
  <c r="S171" i="7"/>
  <c r="Q176" i="7"/>
  <c r="S176" i="7"/>
  <c r="Q177" i="7"/>
  <c r="S177" i="7"/>
  <c r="Q178" i="7"/>
  <c r="S178" i="7"/>
  <c r="Q180" i="7"/>
  <c r="S180" i="7"/>
  <c r="P184" i="7"/>
  <c r="Q184" i="7"/>
  <c r="R184" i="7"/>
  <c r="S184" i="7"/>
  <c r="P185" i="7"/>
  <c r="Q185" i="7"/>
  <c r="R185" i="7"/>
  <c r="S185" i="7"/>
  <c r="P186" i="7"/>
  <c r="Q186" i="7"/>
  <c r="R186" i="7"/>
  <c r="S186" i="7"/>
  <c r="P187" i="7"/>
  <c r="Q187" i="7"/>
  <c r="R187" i="7"/>
  <c r="S187" i="7"/>
  <c r="P188" i="7"/>
  <c r="Q188" i="7"/>
  <c r="R188" i="7"/>
  <c r="S188" i="7"/>
  <c r="P192" i="7"/>
  <c r="Q192" i="7"/>
  <c r="R192" i="7"/>
  <c r="S192" i="7"/>
  <c r="P193" i="7"/>
  <c r="Q193" i="7"/>
  <c r="R193" i="7"/>
  <c r="S193" i="7"/>
  <c r="Q194" i="7"/>
  <c r="S194" i="7"/>
  <c r="P195" i="7"/>
  <c r="Q195" i="7"/>
  <c r="R195" i="7"/>
  <c r="S195" i="7"/>
  <c r="Q200" i="7"/>
  <c r="S200" i="7"/>
  <c r="P201" i="7"/>
  <c r="Q201" i="7"/>
  <c r="R201" i="7"/>
  <c r="S201" i="7"/>
  <c r="Q203" i="7"/>
  <c r="S203" i="7"/>
  <c r="Q205" i="7"/>
  <c r="S205" i="7"/>
  <c r="P206" i="7"/>
  <c r="Q206" i="7"/>
  <c r="R206" i="7"/>
  <c r="S206" i="7"/>
  <c r="P207" i="7"/>
  <c r="Q207" i="7"/>
  <c r="R207" i="7"/>
  <c r="S207" i="7"/>
  <c r="P209" i="7"/>
  <c r="Q209" i="7"/>
  <c r="R209" i="7"/>
  <c r="S209" i="7"/>
  <c r="P211" i="7"/>
  <c r="Q211" i="7"/>
  <c r="R211" i="7"/>
  <c r="S211" i="7"/>
  <c r="P213" i="7"/>
  <c r="Q213" i="7"/>
  <c r="R213" i="7"/>
  <c r="S213" i="7"/>
  <c r="P214" i="7"/>
  <c r="Q214" i="7"/>
  <c r="R214" i="7"/>
  <c r="S214" i="7"/>
  <c r="P215" i="7"/>
  <c r="Q215" i="7"/>
  <c r="R215" i="7"/>
  <c r="S215" i="7"/>
  <c r="P216" i="7"/>
  <c r="Q216" i="7"/>
  <c r="R216" i="7"/>
  <c r="S216" i="7"/>
  <c r="L177" i="7" l="1"/>
  <c r="L178" i="7"/>
  <c r="L180" i="7"/>
  <c r="L184" i="7"/>
  <c r="L185" i="7"/>
  <c r="L186" i="7"/>
  <c r="L176" i="7"/>
  <c r="J179" i="7"/>
  <c r="S179" i="7" s="1"/>
  <c r="K179" i="7"/>
  <c r="M179" i="7"/>
  <c r="I179" i="7"/>
  <c r="Q179" i="7" l="1"/>
  <c r="L179" i="7"/>
  <c r="G205" i="7" l="1"/>
  <c r="G203" i="7"/>
  <c r="G200" i="7"/>
  <c r="G180" i="7"/>
  <c r="G178" i="7"/>
  <c r="G177" i="7"/>
  <c r="G176" i="7"/>
  <c r="G153" i="7"/>
  <c r="G152" i="7"/>
  <c r="G151" i="7"/>
  <c r="G150" i="7"/>
  <c r="G149" i="7"/>
  <c r="G145" i="7"/>
  <c r="G143" i="7"/>
  <c r="G142" i="7"/>
  <c r="G141" i="7"/>
  <c r="G139" i="7"/>
  <c r="G138" i="7"/>
  <c r="G134" i="7"/>
  <c r="G133" i="7"/>
  <c r="G132" i="7"/>
  <c r="G130" i="7"/>
  <c r="G129" i="7"/>
  <c r="G128" i="7"/>
  <c r="G126" i="7"/>
  <c r="G125" i="7"/>
  <c r="G124" i="7"/>
  <c r="G123" i="7"/>
  <c r="G121" i="7"/>
  <c r="G120" i="7"/>
  <c r="G119" i="7"/>
  <c r="G117" i="7"/>
  <c r="G116" i="7"/>
  <c r="G115" i="7"/>
  <c r="G112" i="7"/>
  <c r="G111" i="7"/>
  <c r="G110" i="7"/>
  <c r="G109" i="7"/>
  <c r="G108" i="7"/>
  <c r="G106" i="7"/>
  <c r="G105" i="7"/>
  <c r="G104" i="7"/>
  <c r="G103" i="7"/>
  <c r="G97" i="7"/>
  <c r="G96" i="7"/>
  <c r="G95" i="7"/>
  <c r="G84" i="7"/>
  <c r="G82" i="7"/>
  <c r="G81" i="7"/>
  <c r="G77" i="7"/>
  <c r="G76" i="7"/>
  <c r="G75" i="7"/>
  <c r="G73" i="7"/>
  <c r="G72" i="7"/>
  <c r="G69" i="7"/>
  <c r="G68" i="7"/>
  <c r="G67" i="7"/>
  <c r="G66" i="7"/>
  <c r="G65" i="7"/>
  <c r="G64" i="7"/>
  <c r="G62" i="7"/>
  <c r="G61" i="7"/>
  <c r="G60" i="7"/>
  <c r="G59" i="7"/>
  <c r="G58" i="7"/>
  <c r="G57" i="7"/>
  <c r="G55" i="7"/>
  <c r="G54" i="7"/>
  <c r="G53" i="7"/>
  <c r="G49" i="7"/>
  <c r="G48" i="7"/>
  <c r="G47" i="7"/>
  <c r="G46" i="7"/>
  <c r="G45" i="7"/>
  <c r="G44" i="7"/>
  <c r="G43" i="7"/>
  <c r="G42" i="7"/>
  <c r="G41" i="7"/>
  <c r="G40" i="7"/>
  <c r="G39" i="7"/>
  <c r="G36" i="7"/>
  <c r="G35" i="7"/>
  <c r="G34" i="7"/>
  <c r="G33" i="7"/>
  <c r="G32" i="7"/>
  <c r="G31" i="7"/>
  <c r="G29" i="7"/>
  <c r="G28" i="7"/>
  <c r="G27" i="7"/>
  <c r="G26" i="7"/>
  <c r="G24" i="7"/>
  <c r="G23" i="7"/>
  <c r="G22" i="7"/>
  <c r="G21" i="7"/>
  <c r="G20" i="7"/>
  <c r="G19" i="7"/>
  <c r="G18" i="7"/>
  <c r="G17" i="7"/>
  <c r="G16" i="7"/>
  <c r="G15" i="7"/>
  <c r="G14" i="7"/>
  <c r="E205" i="7"/>
  <c r="E203" i="7"/>
  <c r="E200" i="7"/>
  <c r="E180" i="7"/>
  <c r="E178" i="7"/>
  <c r="E177" i="7"/>
  <c r="E176" i="7"/>
  <c r="E153" i="7"/>
  <c r="E152" i="7"/>
  <c r="E151" i="7"/>
  <c r="E150" i="7"/>
  <c r="E149" i="7"/>
  <c r="E145" i="7"/>
  <c r="E143" i="7"/>
  <c r="E142" i="7"/>
  <c r="E141" i="7"/>
  <c r="E139" i="7"/>
  <c r="E138" i="7"/>
  <c r="E134" i="7"/>
  <c r="E133" i="7"/>
  <c r="E132" i="7"/>
  <c r="E130" i="7"/>
  <c r="E129" i="7"/>
  <c r="E128" i="7"/>
  <c r="E126" i="7"/>
  <c r="E125" i="7"/>
  <c r="E124" i="7"/>
  <c r="E123" i="7"/>
  <c r="E121" i="7"/>
  <c r="E120" i="7"/>
  <c r="E119" i="7"/>
  <c r="E117" i="7"/>
  <c r="E116" i="7"/>
  <c r="E115" i="7"/>
  <c r="E112" i="7"/>
  <c r="E111" i="7"/>
  <c r="E110" i="7"/>
  <c r="E109" i="7"/>
  <c r="E108" i="7"/>
  <c r="E106" i="7"/>
  <c r="E105" i="7"/>
  <c r="E104" i="7"/>
  <c r="E103" i="7"/>
  <c r="E97" i="7"/>
  <c r="E96" i="7"/>
  <c r="E95" i="7"/>
  <c r="E84" i="7"/>
  <c r="E82" i="7"/>
  <c r="E81" i="7"/>
  <c r="E77" i="7"/>
  <c r="E76" i="7"/>
  <c r="E75" i="7"/>
  <c r="E73" i="7"/>
  <c r="E72" i="7"/>
  <c r="E69" i="7"/>
  <c r="E68" i="7"/>
  <c r="E67" i="7"/>
  <c r="E66" i="7"/>
  <c r="E65" i="7"/>
  <c r="E64" i="7"/>
  <c r="E62" i="7"/>
  <c r="E61" i="7"/>
  <c r="E60" i="7"/>
  <c r="E59" i="7"/>
  <c r="E58" i="7"/>
  <c r="E57" i="7"/>
  <c r="E55" i="7"/>
  <c r="E54" i="7"/>
  <c r="E53" i="7"/>
  <c r="E49" i="7"/>
  <c r="E48" i="7"/>
  <c r="E47" i="7"/>
  <c r="E46" i="7"/>
  <c r="E45" i="7"/>
  <c r="E44" i="7"/>
  <c r="E43" i="7"/>
  <c r="E42" i="7"/>
  <c r="E41" i="7"/>
  <c r="E40" i="7"/>
  <c r="E39" i="7"/>
  <c r="E36" i="7"/>
  <c r="E35" i="7"/>
  <c r="E34" i="7"/>
  <c r="E33" i="7"/>
  <c r="E32" i="7"/>
  <c r="E31" i="7"/>
  <c r="E29" i="7"/>
  <c r="E28" i="7"/>
  <c r="E27" i="7"/>
  <c r="E26" i="7"/>
  <c r="E24" i="7"/>
  <c r="E23" i="7"/>
  <c r="E22" i="7"/>
  <c r="E21" i="7"/>
  <c r="E20" i="7"/>
  <c r="E19" i="7"/>
  <c r="E18" i="7"/>
  <c r="E17" i="7"/>
  <c r="E16" i="7"/>
  <c r="E15" i="7"/>
  <c r="E14" i="7"/>
  <c r="I210" i="7" l="1"/>
  <c r="J210" i="7"/>
  <c r="K210" i="7"/>
  <c r="M210" i="7"/>
  <c r="H205" i="7"/>
  <c r="H203" i="7"/>
  <c r="H200" i="7"/>
  <c r="H180" i="7"/>
  <c r="H178" i="7"/>
  <c r="H177" i="7"/>
  <c r="H176" i="7"/>
  <c r="H153" i="7"/>
  <c r="H152" i="7"/>
  <c r="H151" i="7"/>
  <c r="H150" i="7"/>
  <c r="H149" i="7"/>
  <c r="H145" i="7"/>
  <c r="H143" i="7"/>
  <c r="H142" i="7"/>
  <c r="H141" i="7"/>
  <c r="H139" i="7"/>
  <c r="H138" i="7"/>
  <c r="H137" i="7"/>
  <c r="H136" i="7"/>
  <c r="H135" i="7"/>
  <c r="H134" i="7"/>
  <c r="H130" i="7"/>
  <c r="H129" i="7"/>
  <c r="H128" i="7"/>
  <c r="H126" i="7"/>
  <c r="H125" i="7"/>
  <c r="H124" i="7"/>
  <c r="H123" i="7"/>
  <c r="H121" i="7"/>
  <c r="H120" i="7"/>
  <c r="H119" i="7"/>
  <c r="H117" i="7"/>
  <c r="H116" i="7"/>
  <c r="H115" i="7"/>
  <c r="H112" i="7"/>
  <c r="H111" i="7"/>
  <c r="H110" i="7"/>
  <c r="H109" i="7"/>
  <c r="H108" i="7"/>
  <c r="H106" i="7"/>
  <c r="H105" i="7"/>
  <c r="H97" i="7"/>
  <c r="H96" i="7"/>
  <c r="H95" i="7"/>
  <c r="H84" i="7"/>
  <c r="H77" i="7"/>
  <c r="H73" i="7"/>
  <c r="H72" i="7"/>
  <c r="H69" i="7"/>
  <c r="H68" i="7"/>
  <c r="H67" i="7"/>
  <c r="H66" i="7"/>
  <c r="H65" i="7"/>
  <c r="H64" i="7"/>
  <c r="H62" i="7"/>
  <c r="H61" i="7"/>
  <c r="H60" i="7"/>
  <c r="H59" i="7"/>
  <c r="H58" i="7"/>
  <c r="H57" i="7"/>
  <c r="H55" i="7"/>
  <c r="H54" i="7"/>
  <c r="H53" i="7"/>
  <c r="H49" i="7"/>
  <c r="H48" i="7"/>
  <c r="H47" i="7"/>
  <c r="H46" i="7"/>
  <c r="H45" i="7"/>
  <c r="H44" i="7"/>
  <c r="H43" i="7"/>
  <c r="H42" i="7"/>
  <c r="H41" i="7"/>
  <c r="H40" i="7"/>
  <c r="H39" i="7"/>
  <c r="H36" i="7"/>
  <c r="H35" i="7"/>
  <c r="H34" i="7"/>
  <c r="H33" i="7"/>
  <c r="H32" i="7"/>
  <c r="H31" i="7"/>
  <c r="H29" i="7"/>
  <c r="H28" i="7"/>
  <c r="H27" i="7"/>
  <c r="H26" i="7"/>
  <c r="H24" i="7"/>
  <c r="H23" i="7"/>
  <c r="H22" i="7"/>
  <c r="H21" i="7"/>
  <c r="H20" i="7"/>
  <c r="H19" i="7"/>
  <c r="H17" i="7"/>
  <c r="H16" i="7"/>
  <c r="H15" i="7"/>
  <c r="H14" i="7"/>
  <c r="F205" i="7"/>
  <c r="F203" i="7"/>
  <c r="F210" i="7" s="1"/>
  <c r="F200" i="7"/>
  <c r="F180" i="7"/>
  <c r="F178" i="7"/>
  <c r="F177" i="7"/>
  <c r="F176" i="7"/>
  <c r="F153" i="7"/>
  <c r="F152" i="7"/>
  <c r="F151" i="7"/>
  <c r="F150" i="7"/>
  <c r="F149" i="7"/>
  <c r="F145" i="7"/>
  <c r="F143" i="7"/>
  <c r="F142" i="7"/>
  <c r="F141" i="7"/>
  <c r="F139" i="7"/>
  <c r="F138" i="7"/>
  <c r="F137" i="7"/>
  <c r="F136" i="7"/>
  <c r="F135" i="7"/>
  <c r="F134" i="7"/>
  <c r="F130" i="7"/>
  <c r="F129" i="7"/>
  <c r="F128" i="7"/>
  <c r="F126" i="7"/>
  <c r="F125" i="7"/>
  <c r="F124" i="7"/>
  <c r="F123" i="7"/>
  <c r="F121" i="7"/>
  <c r="F120" i="7"/>
  <c r="F119" i="7"/>
  <c r="F117" i="7"/>
  <c r="F116" i="7"/>
  <c r="F115" i="7"/>
  <c r="F112" i="7"/>
  <c r="F111" i="7"/>
  <c r="F110" i="7"/>
  <c r="F109" i="7"/>
  <c r="F108" i="7"/>
  <c r="F106" i="7"/>
  <c r="F105" i="7"/>
  <c r="F97" i="7"/>
  <c r="F96" i="7"/>
  <c r="F95" i="7"/>
  <c r="F84" i="7"/>
  <c r="F77" i="7"/>
  <c r="F73" i="7"/>
  <c r="F72" i="7"/>
  <c r="F69" i="7"/>
  <c r="F68" i="7"/>
  <c r="F67" i="7"/>
  <c r="F66" i="7"/>
  <c r="F65" i="7"/>
  <c r="F64" i="7"/>
  <c r="F62" i="7"/>
  <c r="F61" i="7"/>
  <c r="F60" i="7"/>
  <c r="F59" i="7"/>
  <c r="F58" i="7"/>
  <c r="F57" i="7"/>
  <c r="F55" i="7"/>
  <c r="F54" i="7"/>
  <c r="F53" i="7"/>
  <c r="F49" i="7"/>
  <c r="F48" i="7"/>
  <c r="F47" i="7"/>
  <c r="F46" i="7"/>
  <c r="F45" i="7"/>
  <c r="F44" i="7"/>
  <c r="F43" i="7"/>
  <c r="F42" i="7"/>
  <c r="F41" i="7"/>
  <c r="F40" i="7"/>
  <c r="F39" i="7"/>
  <c r="F36" i="7"/>
  <c r="F35" i="7"/>
  <c r="F34" i="7"/>
  <c r="F33" i="7"/>
  <c r="F32" i="7"/>
  <c r="F31" i="7"/>
  <c r="F29" i="7"/>
  <c r="F28" i="7"/>
  <c r="F27" i="7"/>
  <c r="F26" i="7"/>
  <c r="F24" i="7"/>
  <c r="F23" i="7"/>
  <c r="F22" i="7"/>
  <c r="F21" i="7"/>
  <c r="F20" i="7"/>
  <c r="F19" i="7"/>
  <c r="F17" i="7"/>
  <c r="F16" i="7"/>
  <c r="F15" i="7"/>
  <c r="F14" i="7"/>
  <c r="Q210" i="7" l="1"/>
  <c r="S210" i="7"/>
  <c r="P14" i="7"/>
  <c r="R14" i="7"/>
  <c r="R21" i="7"/>
  <c r="P21" i="7"/>
  <c r="P28" i="7"/>
  <c r="R28" i="7"/>
  <c r="P35" i="7"/>
  <c r="R35" i="7"/>
  <c r="P43" i="7"/>
  <c r="R43" i="7"/>
  <c r="P49" i="7"/>
  <c r="R49" i="7"/>
  <c r="P59" i="7"/>
  <c r="R59" i="7"/>
  <c r="R66" i="7"/>
  <c r="P66" i="7"/>
  <c r="P77" i="7"/>
  <c r="R77" i="7"/>
  <c r="P106" i="7"/>
  <c r="R106" i="7"/>
  <c r="P115" i="7"/>
  <c r="R115" i="7"/>
  <c r="R123" i="7"/>
  <c r="P123" i="7"/>
  <c r="P130" i="7"/>
  <c r="R130" i="7"/>
  <c r="P139" i="7"/>
  <c r="R139" i="7"/>
  <c r="R150" i="7"/>
  <c r="P150" i="7"/>
  <c r="P178" i="7"/>
  <c r="R178" i="7"/>
  <c r="R15" i="7"/>
  <c r="P15" i="7"/>
  <c r="P22" i="7"/>
  <c r="R22" i="7"/>
  <c r="P29" i="7"/>
  <c r="R29" i="7"/>
  <c r="R36" i="7"/>
  <c r="P36" i="7"/>
  <c r="P44" i="7"/>
  <c r="R44" i="7"/>
  <c r="P53" i="7"/>
  <c r="R53" i="7"/>
  <c r="R60" i="7"/>
  <c r="P60" i="7"/>
  <c r="P67" i="7"/>
  <c r="R67" i="7"/>
  <c r="R84" i="7"/>
  <c r="P84" i="7"/>
  <c r="R108" i="7"/>
  <c r="P108" i="7"/>
  <c r="P116" i="7"/>
  <c r="R116" i="7"/>
  <c r="P124" i="7"/>
  <c r="R124" i="7"/>
  <c r="P134" i="7"/>
  <c r="R134" i="7"/>
  <c r="R141" i="7"/>
  <c r="P141" i="7"/>
  <c r="P151" i="7"/>
  <c r="R151" i="7"/>
  <c r="R180" i="7"/>
  <c r="P180" i="7"/>
  <c r="P16" i="7"/>
  <c r="R16" i="7"/>
  <c r="P23" i="7"/>
  <c r="R23" i="7"/>
  <c r="P31" i="7"/>
  <c r="R31" i="7"/>
  <c r="R39" i="7"/>
  <c r="P39" i="7"/>
  <c r="R45" i="7"/>
  <c r="P45" i="7"/>
  <c r="R54" i="7"/>
  <c r="P54" i="7"/>
  <c r="P61" i="7"/>
  <c r="R61" i="7"/>
  <c r="P68" i="7"/>
  <c r="R68" i="7"/>
  <c r="P95" i="7"/>
  <c r="R95" i="7"/>
  <c r="P109" i="7"/>
  <c r="R109" i="7"/>
  <c r="R117" i="7"/>
  <c r="P117" i="7"/>
  <c r="P125" i="7"/>
  <c r="R125" i="7"/>
  <c r="P142" i="7"/>
  <c r="R142" i="7"/>
  <c r="P152" i="7"/>
  <c r="R152" i="7"/>
  <c r="P200" i="7"/>
  <c r="R200" i="7"/>
  <c r="P17" i="7"/>
  <c r="R17" i="7"/>
  <c r="R24" i="7"/>
  <c r="P24" i="7"/>
  <c r="P32" i="7"/>
  <c r="R32" i="7"/>
  <c r="P40" i="7"/>
  <c r="R40" i="7"/>
  <c r="P46" i="7"/>
  <c r="R46" i="7"/>
  <c r="P55" i="7"/>
  <c r="R55" i="7"/>
  <c r="P62" i="7"/>
  <c r="R62" i="7"/>
  <c r="R69" i="7"/>
  <c r="P69" i="7"/>
  <c r="R96" i="7"/>
  <c r="P96" i="7"/>
  <c r="P110" i="7"/>
  <c r="R110" i="7"/>
  <c r="P119" i="7"/>
  <c r="R119" i="7"/>
  <c r="R126" i="7"/>
  <c r="P126" i="7"/>
  <c r="P136" i="7"/>
  <c r="R136" i="7"/>
  <c r="P143" i="7"/>
  <c r="R143" i="7"/>
  <c r="R153" i="7"/>
  <c r="P153" i="7"/>
  <c r="H210" i="7"/>
  <c r="P203" i="7"/>
  <c r="R203" i="7"/>
  <c r="P19" i="7"/>
  <c r="R19" i="7"/>
  <c r="P26" i="7"/>
  <c r="R26" i="7"/>
  <c r="R33" i="7"/>
  <c r="P33" i="7"/>
  <c r="P41" i="7"/>
  <c r="R41" i="7"/>
  <c r="P47" i="7"/>
  <c r="R47" i="7"/>
  <c r="R57" i="7"/>
  <c r="P57" i="7"/>
  <c r="P64" i="7"/>
  <c r="R64" i="7"/>
  <c r="R72" i="7"/>
  <c r="P72" i="7"/>
  <c r="P97" i="7"/>
  <c r="R97" i="7"/>
  <c r="R111" i="7"/>
  <c r="P111" i="7"/>
  <c r="R120" i="7"/>
  <c r="P120" i="7"/>
  <c r="P128" i="7"/>
  <c r="R128" i="7"/>
  <c r="P145" i="7"/>
  <c r="R145" i="7"/>
  <c r="P176" i="7"/>
  <c r="R176" i="7"/>
  <c r="P205" i="7"/>
  <c r="R205" i="7"/>
  <c r="P20" i="7"/>
  <c r="R20" i="7"/>
  <c r="R27" i="7"/>
  <c r="P27" i="7"/>
  <c r="P34" i="7"/>
  <c r="R34" i="7"/>
  <c r="R42" i="7"/>
  <c r="P42" i="7"/>
  <c r="R48" i="7"/>
  <c r="P48" i="7"/>
  <c r="P58" i="7"/>
  <c r="R58" i="7"/>
  <c r="P65" i="7"/>
  <c r="R65" i="7"/>
  <c r="P73" i="7"/>
  <c r="R73" i="7"/>
  <c r="R105" i="7"/>
  <c r="P105" i="7"/>
  <c r="P112" i="7"/>
  <c r="R112" i="7"/>
  <c r="P121" i="7"/>
  <c r="R121" i="7"/>
  <c r="R129" i="7"/>
  <c r="P129" i="7"/>
  <c r="R138" i="7"/>
  <c r="P138" i="7"/>
  <c r="P149" i="7"/>
  <c r="R149" i="7"/>
  <c r="R177" i="7"/>
  <c r="P177" i="7"/>
  <c r="R210" i="7" l="1"/>
  <c r="P210" i="7"/>
  <c r="H199" i="7"/>
  <c r="H175" i="7"/>
  <c r="H148" i="7"/>
  <c r="H144" i="7"/>
  <c r="H140" i="7"/>
  <c r="H131" i="7"/>
  <c r="H127" i="7"/>
  <c r="H122" i="7"/>
  <c r="H114" i="7"/>
  <c r="H107" i="7"/>
  <c r="H94" i="7"/>
  <c r="H83" i="7"/>
  <c r="H74" i="7"/>
  <c r="H71" i="7"/>
  <c r="H63" i="7"/>
  <c r="H56" i="7"/>
  <c r="H52" i="7"/>
  <c r="H25" i="7"/>
  <c r="H13" i="7"/>
  <c r="H204" i="7"/>
  <c r="H194" i="7"/>
  <c r="H183" i="7"/>
  <c r="H179" i="7"/>
  <c r="H170" i="7"/>
  <c r="H156" i="7"/>
  <c r="H118" i="7"/>
  <c r="H102" i="7"/>
  <c r="H98" i="7"/>
  <c r="H90" i="7"/>
  <c r="H86" i="7"/>
  <c r="H79" i="7"/>
  <c r="H50" i="7"/>
  <c r="H38" i="7"/>
  <c r="R170" i="7" l="1"/>
  <c r="P170" i="7"/>
  <c r="H155" i="7"/>
  <c r="H182" i="7"/>
  <c r="P194" i="7"/>
  <c r="R194" i="7"/>
  <c r="P179" i="7"/>
  <c r="R179" i="7"/>
  <c r="H198" i="7"/>
  <c r="H147" i="7"/>
  <c r="H202" i="7"/>
  <c r="H212" i="7"/>
  <c r="H208" i="7" s="1"/>
  <c r="H30" i="7"/>
  <c r="H174" i="7"/>
  <c r="H37" i="7"/>
  <c r="H70" i="7"/>
  <c r="H78" i="7"/>
  <c r="H85" i="7"/>
  <c r="H113" i="7"/>
  <c r="H181" i="7" l="1"/>
  <c r="H154" i="7"/>
  <c r="H173" i="7"/>
  <c r="H12" i="7"/>
  <c r="H146" i="7"/>
  <c r="H196" i="7"/>
  <c r="H197" i="7"/>
  <c r="H11" i="7"/>
  <c r="H172" i="7" l="1"/>
  <c r="H10" i="7"/>
  <c r="G204" i="7"/>
  <c r="G210" i="7"/>
  <c r="G199" i="7"/>
  <c r="G198" i="7" s="1"/>
  <c r="G179" i="7"/>
  <c r="G148" i="7"/>
  <c r="G147" i="7" s="1"/>
  <c r="G146" i="7" s="1"/>
  <c r="G144" i="7"/>
  <c r="G137" i="7"/>
  <c r="G131" i="7"/>
  <c r="G127" i="7"/>
  <c r="G114" i="7"/>
  <c r="G83" i="7"/>
  <c r="G71" i="7"/>
  <c r="G63" i="7"/>
  <c r="G56" i="7"/>
  <c r="G30" i="7"/>
  <c r="G25" i="7"/>
  <c r="G13" i="7"/>
  <c r="G194" i="7"/>
  <c r="G183" i="7"/>
  <c r="G182" i="7" s="1"/>
  <c r="G181" i="7" s="1"/>
  <c r="G175" i="7"/>
  <c r="G170" i="7"/>
  <c r="G156" i="7"/>
  <c r="G155" i="7" s="1"/>
  <c r="G154" i="7" s="1"/>
  <c r="G135" i="7"/>
  <c r="G98" i="7"/>
  <c r="G90" i="7"/>
  <c r="G86" i="7"/>
  <c r="G79" i="7"/>
  <c r="G50" i="7"/>
  <c r="H191" i="7" l="1"/>
  <c r="H165" i="7"/>
  <c r="G202" i="7"/>
  <c r="G196" i="7" s="1"/>
  <c r="G212" i="7"/>
  <c r="G208" i="7" s="1"/>
  <c r="G52" i="7"/>
  <c r="G74" i="7"/>
  <c r="G70" i="7" s="1"/>
  <c r="G94" i="7"/>
  <c r="G122" i="7"/>
  <c r="G140" i="7"/>
  <c r="G107" i="7"/>
  <c r="G38" i="7"/>
  <c r="G102" i="7"/>
  <c r="G118" i="7"/>
  <c r="G78" i="7"/>
  <c r="G12" i="7"/>
  <c r="G174" i="7"/>
  <c r="G173" i="7" s="1"/>
  <c r="G172" i="7" s="1"/>
  <c r="G191" i="7" s="1"/>
  <c r="G190" i="7" s="1"/>
  <c r="H190" i="7" l="1"/>
  <c r="H163" i="7"/>
  <c r="G113" i="7"/>
  <c r="G197" i="7"/>
  <c r="G37" i="7"/>
  <c r="G85" i="7"/>
  <c r="H189" i="7" l="1"/>
  <c r="H162" i="7"/>
  <c r="G11" i="7"/>
  <c r="G10" i="7" s="1"/>
  <c r="G165" i="7" s="1"/>
  <c r="G163" i="7" s="1"/>
  <c r="G162" i="7" s="1"/>
  <c r="F204" i="7" l="1"/>
  <c r="F212" i="7" s="1"/>
  <c r="F208" i="7" s="1"/>
  <c r="F144" i="7"/>
  <c r="F74" i="7"/>
  <c r="F199" i="7"/>
  <c r="F198" i="7" s="1"/>
  <c r="F194" i="7"/>
  <c r="F183" i="7"/>
  <c r="F182" i="7" s="1"/>
  <c r="F181" i="7" s="1"/>
  <c r="F179" i="7"/>
  <c r="F175" i="7"/>
  <c r="F170" i="7"/>
  <c r="F156" i="7"/>
  <c r="F155" i="7"/>
  <c r="F154" i="7" s="1"/>
  <c r="F140" i="7"/>
  <c r="F131" i="7"/>
  <c r="F127" i="7"/>
  <c r="F118" i="7"/>
  <c r="F102" i="7"/>
  <c r="F98" i="7"/>
  <c r="F94" i="7"/>
  <c r="F90" i="7"/>
  <c r="F86" i="7"/>
  <c r="F83" i="7"/>
  <c r="F79" i="7"/>
  <c r="F71" i="7"/>
  <c r="F56" i="7"/>
  <c r="F50" i="7"/>
  <c r="F30" i="7"/>
  <c r="F13" i="7"/>
  <c r="F25" i="7" l="1"/>
  <c r="F12" i="7" s="1"/>
  <c r="F38" i="7"/>
  <c r="F52" i="7"/>
  <c r="F63" i="7"/>
  <c r="F107" i="7"/>
  <c r="F85" i="7" s="1"/>
  <c r="F114" i="7"/>
  <c r="F122" i="7"/>
  <c r="F148" i="7"/>
  <c r="F147" i="7" s="1"/>
  <c r="F146" i="7" s="1"/>
  <c r="F174" i="7"/>
  <c r="F173" i="7" s="1"/>
  <c r="F172" i="7" s="1"/>
  <c r="F191" i="7" s="1"/>
  <c r="F190" i="7" s="1"/>
  <c r="F70" i="7"/>
  <c r="F78" i="7"/>
  <c r="F202" i="7"/>
  <c r="F196" i="7" s="1"/>
  <c r="F189" i="7" l="1"/>
  <c r="F113" i="7"/>
  <c r="F37" i="7"/>
  <c r="F197" i="7"/>
  <c r="F11" i="7" l="1"/>
  <c r="F10" i="7" s="1"/>
  <c r="E204" i="7"/>
  <c r="E212" i="7" s="1"/>
  <c r="E210" i="7"/>
  <c r="E208" i="7" s="1"/>
  <c r="E199" i="7"/>
  <c r="E198" i="7" s="1"/>
  <c r="E175" i="7"/>
  <c r="E144" i="7"/>
  <c r="E118" i="7"/>
  <c r="E102" i="7"/>
  <c r="E83" i="7"/>
  <c r="E79" i="7"/>
  <c r="E194" i="7"/>
  <c r="E183" i="7"/>
  <c r="E182" i="7" s="1"/>
  <c r="E181" i="7" s="1"/>
  <c r="E179" i="7"/>
  <c r="E170" i="7"/>
  <c r="E156" i="7"/>
  <c r="E155" i="7" s="1"/>
  <c r="E154" i="7" s="1"/>
  <c r="E135" i="7"/>
  <c r="E127" i="7"/>
  <c r="E98" i="7"/>
  <c r="E90" i="7"/>
  <c r="E86" i="7"/>
  <c r="E50" i="7"/>
  <c r="E30" i="7"/>
  <c r="E56" i="7" l="1"/>
  <c r="E71" i="7"/>
  <c r="E137" i="7"/>
  <c r="F165" i="7"/>
  <c r="F163" i="7" s="1"/>
  <c r="F162" i="7" s="1"/>
  <c r="E25" i="7"/>
  <c r="E148" i="7"/>
  <c r="E147" i="7" s="1"/>
  <c r="E146" i="7" s="1"/>
  <c r="E63" i="7"/>
  <c r="E140" i="7"/>
  <c r="E13" i="7"/>
  <c r="E202" i="7"/>
  <c r="E196" i="7" s="1"/>
  <c r="E38" i="7"/>
  <c r="E52" i="7"/>
  <c r="E74" i="7"/>
  <c r="E94" i="7"/>
  <c r="E107" i="7"/>
  <c r="E114" i="7"/>
  <c r="E122" i="7"/>
  <c r="E131" i="7"/>
  <c r="E174" i="7"/>
  <c r="E173" i="7" s="1"/>
  <c r="E172" i="7" s="1"/>
  <c r="E191" i="7" s="1"/>
  <c r="E190" i="7" s="1"/>
  <c r="E78" i="7"/>
  <c r="E12" i="7" l="1"/>
  <c r="E197" i="7"/>
  <c r="E85" i="7"/>
  <c r="E37" i="7"/>
  <c r="E113" i="7"/>
  <c r="E70" i="7"/>
  <c r="E11" i="7" l="1"/>
  <c r="E10" i="7" s="1"/>
  <c r="E165" i="7" s="1"/>
  <c r="E163" i="7" s="1"/>
  <c r="E162" i="7" s="1"/>
  <c r="J156" i="7" l="1"/>
  <c r="K156" i="7"/>
  <c r="R156" i="7" s="1"/>
  <c r="I156" i="7"/>
  <c r="S156" i="7" l="1"/>
  <c r="Q156" i="7"/>
  <c r="P156" i="7"/>
  <c r="I135" i="7" l="1"/>
  <c r="J135" i="7"/>
  <c r="S135" i="7" s="1"/>
  <c r="K135" i="7"/>
  <c r="R135" i="7" s="1"/>
  <c r="L135" i="7"/>
  <c r="M135" i="7"/>
  <c r="Q135" i="7" l="1"/>
  <c r="P135" i="7"/>
  <c r="Q217" i="7" l="1"/>
  <c r="R217" i="7"/>
  <c r="Q218" i="7"/>
  <c r="R218" i="7"/>
  <c r="Q219" i="7"/>
  <c r="R219" i="7"/>
  <c r="Q220" i="7"/>
  <c r="R220" i="7"/>
  <c r="Q221" i="7"/>
  <c r="R221" i="7"/>
  <c r="Q222" i="7"/>
  <c r="R222" i="7"/>
  <c r="Q223" i="7"/>
  <c r="R223" i="7"/>
  <c r="Q224" i="7"/>
  <c r="R224" i="7"/>
  <c r="Q225" i="7"/>
  <c r="R225" i="7"/>
  <c r="Q226" i="7"/>
  <c r="R226" i="7"/>
  <c r="Q227" i="7"/>
  <c r="R227" i="7"/>
  <c r="Q228" i="7"/>
  <c r="R228" i="7"/>
  <c r="Q229" i="7"/>
  <c r="R229" i="7"/>
  <c r="I30" i="7"/>
  <c r="J30" i="7"/>
  <c r="K30" i="7"/>
  <c r="R30" i="7" s="1"/>
  <c r="M30" i="7"/>
  <c r="Q30" i="7" l="1"/>
  <c r="P30" i="7"/>
  <c r="S30" i="7"/>
  <c r="I204" i="7" l="1"/>
  <c r="J204" i="7"/>
  <c r="K204" i="7"/>
  <c r="R204" i="7" s="1"/>
  <c r="M204" i="7"/>
  <c r="I199" i="7"/>
  <c r="J199" i="7"/>
  <c r="K199" i="7"/>
  <c r="M199" i="7"/>
  <c r="M198" i="7" s="1"/>
  <c r="I183" i="7"/>
  <c r="J183" i="7"/>
  <c r="K183" i="7"/>
  <c r="M183" i="7"/>
  <c r="M182" i="7" s="1"/>
  <c r="M181" i="7" s="1"/>
  <c r="K155" i="7"/>
  <c r="M156" i="7"/>
  <c r="M155" i="7" s="1"/>
  <c r="M154" i="7" s="1"/>
  <c r="I148" i="7"/>
  <c r="J148" i="7"/>
  <c r="S148" i="7" s="1"/>
  <c r="K148" i="7"/>
  <c r="M148" i="7"/>
  <c r="M147" i="7" s="1"/>
  <c r="M146" i="7" s="1"/>
  <c r="I144" i="7"/>
  <c r="J144" i="7"/>
  <c r="S144" i="7" s="1"/>
  <c r="K144" i="7"/>
  <c r="R144" i="7" s="1"/>
  <c r="M144" i="7"/>
  <c r="I140" i="7"/>
  <c r="J140" i="7"/>
  <c r="K140" i="7"/>
  <c r="R140" i="7" s="1"/>
  <c r="M140" i="7"/>
  <c r="I137" i="7"/>
  <c r="J137" i="7"/>
  <c r="S137" i="7" s="1"/>
  <c r="K137" i="7"/>
  <c r="R137" i="7" s="1"/>
  <c r="M137" i="7"/>
  <c r="I131" i="7"/>
  <c r="J131" i="7"/>
  <c r="S131" i="7" s="1"/>
  <c r="K131" i="7"/>
  <c r="R131" i="7" s="1"/>
  <c r="M131" i="7"/>
  <c r="I127" i="7"/>
  <c r="J127" i="7"/>
  <c r="S127" i="7" s="1"/>
  <c r="K127" i="7"/>
  <c r="R127" i="7" s="1"/>
  <c r="M127" i="7"/>
  <c r="I122" i="7"/>
  <c r="J122" i="7"/>
  <c r="K122" i="7"/>
  <c r="R122" i="7" s="1"/>
  <c r="M122" i="7"/>
  <c r="I118" i="7"/>
  <c r="J118" i="7"/>
  <c r="S118" i="7" s="1"/>
  <c r="K118" i="7"/>
  <c r="R118" i="7" s="1"/>
  <c r="M118" i="7"/>
  <c r="I114" i="7"/>
  <c r="J114" i="7"/>
  <c r="K114" i="7"/>
  <c r="R114" i="7" s="1"/>
  <c r="M114" i="7"/>
  <c r="I107" i="7"/>
  <c r="J107" i="7"/>
  <c r="K107" i="7"/>
  <c r="R107" i="7" s="1"/>
  <c r="M107" i="7"/>
  <c r="I102" i="7"/>
  <c r="J102" i="7"/>
  <c r="S102" i="7" s="1"/>
  <c r="K102" i="7"/>
  <c r="R102" i="7" s="1"/>
  <c r="M102" i="7"/>
  <c r="I98" i="7"/>
  <c r="J98" i="7"/>
  <c r="K98" i="7"/>
  <c r="R98" i="7" s="1"/>
  <c r="M98" i="7"/>
  <c r="I94" i="7"/>
  <c r="J94" i="7"/>
  <c r="S94" i="7" s="1"/>
  <c r="K94" i="7"/>
  <c r="R94" i="7" s="1"/>
  <c r="M94" i="7"/>
  <c r="I90" i="7"/>
  <c r="J90" i="7"/>
  <c r="K90" i="7"/>
  <c r="R90" i="7" s="1"/>
  <c r="M90" i="7"/>
  <c r="I86" i="7"/>
  <c r="J86" i="7"/>
  <c r="K86" i="7"/>
  <c r="R86" i="7" s="1"/>
  <c r="M86" i="7"/>
  <c r="I83" i="7"/>
  <c r="J83" i="7"/>
  <c r="S83" i="7" s="1"/>
  <c r="K83" i="7"/>
  <c r="R83" i="7" s="1"/>
  <c r="M83" i="7"/>
  <c r="I79" i="7"/>
  <c r="J79" i="7"/>
  <c r="S79" i="7" s="1"/>
  <c r="K79" i="7"/>
  <c r="R79" i="7" s="1"/>
  <c r="M79" i="7"/>
  <c r="I74" i="7"/>
  <c r="J74" i="7"/>
  <c r="K74" i="7"/>
  <c r="R74" i="7" s="1"/>
  <c r="M74" i="7"/>
  <c r="I71" i="7"/>
  <c r="J71" i="7"/>
  <c r="S71" i="7" s="1"/>
  <c r="K71" i="7"/>
  <c r="R71" i="7" s="1"/>
  <c r="M71" i="7"/>
  <c r="I63" i="7"/>
  <c r="J63" i="7"/>
  <c r="S63" i="7" s="1"/>
  <c r="K63" i="7"/>
  <c r="R63" i="7" s="1"/>
  <c r="M63" i="7"/>
  <c r="I56" i="7"/>
  <c r="J56" i="7"/>
  <c r="S56" i="7" s="1"/>
  <c r="K56" i="7"/>
  <c r="R56" i="7" s="1"/>
  <c r="M56" i="7"/>
  <c r="I52" i="7"/>
  <c r="J52" i="7"/>
  <c r="K52" i="7"/>
  <c r="R52" i="7" s="1"/>
  <c r="M52" i="7"/>
  <c r="I50" i="7"/>
  <c r="J50" i="7"/>
  <c r="K50" i="7"/>
  <c r="R50" i="7" s="1"/>
  <c r="M50" i="7"/>
  <c r="I38" i="7"/>
  <c r="J38" i="7"/>
  <c r="K38" i="7"/>
  <c r="R38" i="7" s="1"/>
  <c r="M38" i="7"/>
  <c r="I25" i="7"/>
  <c r="J25" i="7"/>
  <c r="K25" i="7"/>
  <c r="R25" i="7" s="1"/>
  <c r="M25" i="7"/>
  <c r="Q118" i="7" l="1"/>
  <c r="P118" i="7"/>
  <c r="S107" i="7"/>
  <c r="S122" i="7"/>
  <c r="Q137" i="7"/>
  <c r="P137" i="7"/>
  <c r="Q148" i="7"/>
  <c r="P148" i="7"/>
  <c r="K154" i="7"/>
  <c r="R154" i="7" s="1"/>
  <c r="R155" i="7"/>
  <c r="K198" i="7"/>
  <c r="R198" i="7" s="1"/>
  <c r="R199" i="7"/>
  <c r="Q204" i="7"/>
  <c r="P204" i="7"/>
  <c r="Q71" i="7"/>
  <c r="P71" i="7"/>
  <c r="Q83" i="7"/>
  <c r="P83" i="7"/>
  <c r="S74" i="7"/>
  <c r="S86" i="7"/>
  <c r="S98" i="7"/>
  <c r="Q107" i="7"/>
  <c r="P107" i="7"/>
  <c r="Q122" i="7"/>
  <c r="P122" i="7"/>
  <c r="S140" i="7"/>
  <c r="S199" i="7"/>
  <c r="Q56" i="7"/>
  <c r="P56" i="7"/>
  <c r="Q63" i="7"/>
  <c r="P63" i="7"/>
  <c r="Q74" i="7"/>
  <c r="P74" i="7"/>
  <c r="Q86" i="7"/>
  <c r="P86" i="7"/>
  <c r="Q98" i="7"/>
  <c r="P98" i="7"/>
  <c r="S114" i="7"/>
  <c r="Q140" i="7"/>
  <c r="P140" i="7"/>
  <c r="Q199" i="7"/>
  <c r="P199" i="7"/>
  <c r="Q131" i="7"/>
  <c r="P131" i="7"/>
  <c r="J212" i="7"/>
  <c r="S204" i="7"/>
  <c r="S25" i="7"/>
  <c r="S38" i="7"/>
  <c r="S50" i="7"/>
  <c r="S52" i="7"/>
  <c r="S90" i="7"/>
  <c r="Q114" i="7"/>
  <c r="P114" i="7"/>
  <c r="Q127" i="7"/>
  <c r="P127" i="7"/>
  <c r="K182" i="7"/>
  <c r="R183" i="7"/>
  <c r="Q183" i="7"/>
  <c r="P183" i="7"/>
  <c r="Q94" i="7"/>
  <c r="P94" i="7"/>
  <c r="Q25" i="7"/>
  <c r="P25" i="7"/>
  <c r="Q38" i="7"/>
  <c r="P38" i="7"/>
  <c r="Q50" i="7"/>
  <c r="P50" i="7"/>
  <c r="Q52" i="7"/>
  <c r="P52" i="7"/>
  <c r="Q79" i="7"/>
  <c r="P79" i="7"/>
  <c r="Q90" i="7"/>
  <c r="P90" i="7"/>
  <c r="Q102" i="7"/>
  <c r="P102" i="7"/>
  <c r="Q144" i="7"/>
  <c r="P144" i="7"/>
  <c r="K147" i="7"/>
  <c r="R147" i="7" s="1"/>
  <c r="R148" i="7"/>
  <c r="L183" i="7"/>
  <c r="S183" i="7"/>
  <c r="I202" i="7"/>
  <c r="I212" i="7"/>
  <c r="M202" i="7"/>
  <c r="M212" i="7"/>
  <c r="M208" i="7" s="1"/>
  <c r="K202" i="7"/>
  <c r="R202" i="7" s="1"/>
  <c r="K212" i="7"/>
  <c r="M85" i="7"/>
  <c r="M78" i="7"/>
  <c r="K78" i="7"/>
  <c r="R78" i="7" s="1"/>
  <c r="M37" i="7"/>
  <c r="K70" i="7"/>
  <c r="R70" i="7" s="1"/>
  <c r="K37" i="7"/>
  <c r="R37" i="7" s="1"/>
  <c r="J37" i="7"/>
  <c r="S37" i="7" s="1"/>
  <c r="J202" i="7"/>
  <c r="S202" i="7" s="1"/>
  <c r="I37" i="7"/>
  <c r="J113" i="7"/>
  <c r="I113" i="7"/>
  <c r="K113" i="7"/>
  <c r="R113" i="7" s="1"/>
  <c r="M113" i="7"/>
  <c r="J198" i="7"/>
  <c r="S198" i="7" s="1"/>
  <c r="I198" i="7"/>
  <c r="J182" i="7"/>
  <c r="I182" i="7"/>
  <c r="J155" i="7"/>
  <c r="S155" i="7" s="1"/>
  <c r="I155" i="7"/>
  <c r="I147" i="7"/>
  <c r="J147" i="7"/>
  <c r="S147" i="7" s="1"/>
  <c r="J85" i="7"/>
  <c r="S85" i="7" s="1"/>
  <c r="J78" i="7"/>
  <c r="S78" i="7" s="1"/>
  <c r="I78" i="7"/>
  <c r="J70" i="7"/>
  <c r="I70" i="7"/>
  <c r="K85" i="7"/>
  <c r="R85" i="7" s="1"/>
  <c r="I85" i="7"/>
  <c r="M70" i="7"/>
  <c r="K146" i="7"/>
  <c r="R146" i="7" s="1"/>
  <c r="M196" i="7"/>
  <c r="M197" i="7"/>
  <c r="K196" i="7"/>
  <c r="R196" i="7" s="1"/>
  <c r="K197" i="7"/>
  <c r="R197" i="7" s="1"/>
  <c r="Q85" i="7" l="1"/>
  <c r="P85" i="7"/>
  <c r="Q147" i="7"/>
  <c r="P147" i="7"/>
  <c r="Q182" i="7"/>
  <c r="P182" i="7"/>
  <c r="Q113" i="7"/>
  <c r="P113" i="7"/>
  <c r="S113" i="7"/>
  <c r="Q70" i="7"/>
  <c r="P70" i="7"/>
  <c r="L182" i="7"/>
  <c r="S182" i="7"/>
  <c r="Q37" i="7"/>
  <c r="P37" i="7"/>
  <c r="K208" i="7"/>
  <c r="R208" i="7" s="1"/>
  <c r="R212" i="7"/>
  <c r="S70" i="7"/>
  <c r="Q78" i="7"/>
  <c r="P78" i="7"/>
  <c r="Q212" i="7"/>
  <c r="I208" i="7"/>
  <c r="P212" i="7"/>
  <c r="S212" i="7"/>
  <c r="J208" i="7"/>
  <c r="S208" i="7" s="1"/>
  <c r="I197" i="7"/>
  <c r="Q198" i="7"/>
  <c r="P198" i="7"/>
  <c r="Q155" i="7"/>
  <c r="P155" i="7"/>
  <c r="Q202" i="7"/>
  <c r="P202" i="7"/>
  <c r="K181" i="7"/>
  <c r="R181" i="7" s="1"/>
  <c r="R182" i="7"/>
  <c r="J197" i="7"/>
  <c r="S197" i="7" s="1"/>
  <c r="I196" i="7"/>
  <c r="J196" i="7"/>
  <c r="S196" i="7" s="1"/>
  <c r="I181" i="7"/>
  <c r="J181" i="7"/>
  <c r="S181" i="7" s="1"/>
  <c r="I154" i="7"/>
  <c r="J154" i="7"/>
  <c r="S154" i="7" s="1"/>
  <c r="J146" i="7"/>
  <c r="S146" i="7" s="1"/>
  <c r="I146" i="7"/>
  <c r="Q197" i="7" l="1"/>
  <c r="P197" i="7"/>
  <c r="Q154" i="7"/>
  <c r="P154" i="7"/>
  <c r="Q181" i="7"/>
  <c r="P181" i="7"/>
  <c r="Q146" i="7"/>
  <c r="P146" i="7"/>
  <c r="Q196" i="7"/>
  <c r="P196" i="7"/>
  <c r="Q208" i="7"/>
  <c r="P208" i="7"/>
  <c r="L181" i="7"/>
  <c r="L159" i="7"/>
  <c r="L158" i="7"/>
  <c r="L157" i="7"/>
  <c r="L153" i="7"/>
  <c r="L152" i="7"/>
  <c r="L151" i="7"/>
  <c r="L150" i="7"/>
  <c r="L149" i="7"/>
  <c r="L145" i="7"/>
  <c r="L144" i="7" s="1"/>
  <c r="L143" i="7"/>
  <c r="L142" i="7"/>
  <c r="L141" i="7"/>
  <c r="L139" i="7"/>
  <c r="L138" i="7"/>
  <c r="L134" i="7"/>
  <c r="L133" i="7"/>
  <c r="L132" i="7"/>
  <c r="L130" i="7"/>
  <c r="L129" i="7"/>
  <c r="L128" i="7"/>
  <c r="L126" i="7"/>
  <c r="L125" i="7"/>
  <c r="L124" i="7"/>
  <c r="L123" i="7"/>
  <c r="L121" i="7"/>
  <c r="L120" i="7"/>
  <c r="L119" i="7"/>
  <c r="L117" i="7"/>
  <c r="L116" i="7"/>
  <c r="L115" i="7"/>
  <c r="L112" i="7"/>
  <c r="L111" i="7"/>
  <c r="L110" i="7"/>
  <c r="L109" i="7"/>
  <c r="L108" i="7"/>
  <c r="L106" i="7"/>
  <c r="L105" i="7"/>
  <c r="L104" i="7"/>
  <c r="L103" i="7"/>
  <c r="L101" i="7"/>
  <c r="L100" i="7"/>
  <c r="L99" i="7"/>
  <c r="L97" i="7"/>
  <c r="L96" i="7"/>
  <c r="L95" i="7"/>
  <c r="L93" i="7"/>
  <c r="L92" i="7"/>
  <c r="L91" i="7"/>
  <c r="L89" i="7"/>
  <c r="L88" i="7"/>
  <c r="L87" i="7"/>
  <c r="L84" i="7"/>
  <c r="L83" i="7" s="1"/>
  <c r="L82" i="7"/>
  <c r="L81" i="7"/>
  <c r="L80" i="7"/>
  <c r="L77" i="7"/>
  <c r="L76" i="7"/>
  <c r="L75" i="7"/>
  <c r="L73" i="7"/>
  <c r="L72" i="7"/>
  <c r="L69" i="7"/>
  <c r="L68" i="7"/>
  <c r="L67" i="7"/>
  <c r="L66" i="7"/>
  <c r="L65" i="7"/>
  <c r="L64" i="7"/>
  <c r="L62" i="7"/>
  <c r="L61" i="7"/>
  <c r="L60" i="7"/>
  <c r="L59" i="7"/>
  <c r="L58" i="7"/>
  <c r="L57" i="7"/>
  <c r="L55" i="7"/>
  <c r="L54" i="7"/>
  <c r="L53" i="7"/>
  <c r="L51" i="7"/>
  <c r="L50" i="7" s="1"/>
  <c r="L49" i="7"/>
  <c r="L48" i="7"/>
  <c r="L47" i="7"/>
  <c r="L46" i="7"/>
  <c r="L45" i="7"/>
  <c r="L44" i="7"/>
  <c r="L43" i="7"/>
  <c r="L42" i="7"/>
  <c r="L41" i="7"/>
  <c r="L40" i="7"/>
  <c r="L39" i="7"/>
  <c r="L36" i="7"/>
  <c r="L35" i="7"/>
  <c r="L34" i="7"/>
  <c r="L33" i="7"/>
  <c r="L32" i="7"/>
  <c r="L31" i="7"/>
  <c r="L29" i="7"/>
  <c r="L28" i="7"/>
  <c r="L27" i="7"/>
  <c r="L26" i="7"/>
  <c r="L15" i="7"/>
  <c r="L16" i="7"/>
  <c r="L17" i="7"/>
  <c r="L18" i="7"/>
  <c r="L19" i="7"/>
  <c r="L20" i="7"/>
  <c r="L21" i="7"/>
  <c r="L22" i="7"/>
  <c r="L23" i="7"/>
  <c r="L24" i="7"/>
  <c r="L14" i="7"/>
  <c r="L156" i="7" l="1"/>
  <c r="L79" i="7"/>
  <c r="L78" i="7" s="1"/>
  <c r="L155" i="7"/>
  <c r="L154" i="7" s="1"/>
  <c r="L127" i="7"/>
  <c r="L30" i="7"/>
  <c r="L148" i="7"/>
  <c r="L147" i="7" s="1"/>
  <c r="L146" i="7" s="1"/>
  <c r="L114" i="7"/>
  <c r="L107" i="7"/>
  <c r="L137" i="7"/>
  <c r="L122" i="7"/>
  <c r="L102" i="7"/>
  <c r="L74" i="7"/>
  <c r="L52" i="7"/>
  <c r="L38" i="7"/>
  <c r="L131" i="7"/>
  <c r="L140" i="7"/>
  <c r="L25" i="7"/>
  <c r="L71" i="7"/>
  <c r="L86" i="7"/>
  <c r="L90" i="7"/>
  <c r="L94" i="7"/>
  <c r="L98" i="7"/>
  <c r="L118" i="7"/>
  <c r="L63" i="7"/>
  <c r="L56" i="7"/>
  <c r="M13" i="7"/>
  <c r="K13" i="7"/>
  <c r="J13" i="7"/>
  <c r="I13" i="7"/>
  <c r="S13" i="7" l="1"/>
  <c r="K12" i="7"/>
  <c r="R12" i="7" s="1"/>
  <c r="R13" i="7"/>
  <c r="Q13" i="7"/>
  <c r="P13" i="7"/>
  <c r="L37" i="7"/>
  <c r="L113" i="7"/>
  <c r="J12" i="7"/>
  <c r="S12" i="7" s="1"/>
  <c r="I12" i="7"/>
  <c r="L85" i="7"/>
  <c r="L70" i="7"/>
  <c r="L13" i="7"/>
  <c r="M12" i="7"/>
  <c r="Q12" i="7" l="1"/>
  <c r="P12" i="7"/>
  <c r="L12" i="7"/>
  <c r="L205" i="7" l="1"/>
  <c r="L204" i="7" s="1"/>
  <c r="L212" i="7" s="1"/>
  <c r="L203" i="7"/>
  <c r="L210" i="7" s="1"/>
  <c r="L208" i="7" s="1"/>
  <c r="L201" i="7"/>
  <c r="L200" i="7"/>
  <c r="M175" i="7"/>
  <c r="K175" i="7"/>
  <c r="R175" i="7" s="1"/>
  <c r="J175" i="7"/>
  <c r="I175" i="7"/>
  <c r="Q175" i="7" l="1"/>
  <c r="P175" i="7"/>
  <c r="S175" i="7"/>
  <c r="L199" i="7"/>
  <c r="L198" i="7" s="1"/>
  <c r="L202" i="7"/>
  <c r="K174" i="7"/>
  <c r="I174" i="7"/>
  <c r="M174" i="7"/>
  <c r="M173" i="7" s="1"/>
  <c r="M172" i="7" s="1"/>
  <c r="J174" i="7"/>
  <c r="L175" i="7"/>
  <c r="K173" i="7" l="1"/>
  <c r="R173" i="7" s="1"/>
  <c r="R174" i="7"/>
  <c r="S174" i="7"/>
  <c r="Q174" i="7"/>
  <c r="P174" i="7"/>
  <c r="L197" i="7"/>
  <c r="L196" i="7"/>
  <c r="M191" i="7"/>
  <c r="M190" i="7" s="1"/>
  <c r="M189" i="7" s="1"/>
  <c r="K172" i="7"/>
  <c r="R172" i="7" s="1"/>
  <c r="J173" i="7"/>
  <c r="S173" i="7" s="1"/>
  <c r="I173" i="7"/>
  <c r="L174" i="7"/>
  <c r="M11" i="7"/>
  <c r="M10" i="7" s="1"/>
  <c r="M165" i="7" s="1"/>
  <c r="M163" i="7" s="1"/>
  <c r="K11" i="7"/>
  <c r="I11" i="7"/>
  <c r="J11" i="7"/>
  <c r="S11" i="7" s="1"/>
  <c r="K10" i="7" l="1"/>
  <c r="R11" i="7"/>
  <c r="Q173" i="7"/>
  <c r="P173" i="7"/>
  <c r="Q11" i="7"/>
  <c r="P11" i="7"/>
  <c r="K9" i="7"/>
  <c r="I172" i="7"/>
  <c r="I10" i="7"/>
  <c r="J10" i="7"/>
  <c r="M162" i="7"/>
  <c r="K191" i="7"/>
  <c r="R191" i="7" s="1"/>
  <c r="J172" i="7"/>
  <c r="S172" i="7" s="1"/>
  <c r="L173" i="7"/>
  <c r="L207" i="7"/>
  <c r="L11" i="7"/>
  <c r="I165" i="7" l="1"/>
  <c r="Q10" i="7"/>
  <c r="P10" i="7"/>
  <c r="Q172" i="7"/>
  <c r="P172" i="7"/>
  <c r="J165" i="7"/>
  <c r="S10" i="7"/>
  <c r="K165" i="7"/>
  <c r="R10" i="7"/>
  <c r="I191" i="7"/>
  <c r="K190" i="7"/>
  <c r="R190" i="7" s="1"/>
  <c r="J191" i="7"/>
  <c r="S191" i="7" s="1"/>
  <c r="L172" i="7"/>
  <c r="L10" i="7"/>
  <c r="L165" i="7" s="1"/>
  <c r="L163" i="7" s="1"/>
  <c r="K163" i="7" l="1"/>
  <c r="R163" i="7" s="1"/>
  <c r="R165" i="7"/>
  <c r="J163" i="7"/>
  <c r="S163" i="7" s="1"/>
  <c r="S165" i="7"/>
  <c r="I190" i="7"/>
  <c r="Q191" i="7"/>
  <c r="P191" i="7"/>
  <c r="I163" i="7"/>
  <c r="Q165" i="7"/>
  <c r="P165" i="7"/>
  <c r="J190" i="7"/>
  <c r="S190" i="7" s="1"/>
  <c r="I162" i="7"/>
  <c r="K162" i="7"/>
  <c r="R162" i="7" s="1"/>
  <c r="L191" i="7"/>
  <c r="L190" i="7" s="1"/>
  <c r="L189" i="7" s="1"/>
  <c r="K189" i="7"/>
  <c r="R189" i="7" s="1"/>
  <c r="L4" i="7"/>
  <c r="I189" i="7"/>
  <c r="P189" i="7" l="1"/>
  <c r="Q190" i="7"/>
  <c r="P190" i="7"/>
  <c r="Q163" i="7"/>
  <c r="P163" i="7"/>
  <c r="P162" i="7"/>
  <c r="J189" i="7"/>
  <c r="S189" i="7" s="1"/>
  <c r="J162" i="7"/>
  <c r="S162" i="7" s="1"/>
  <c r="L162" i="7"/>
  <c r="Q162" i="7" l="1"/>
  <c r="Q189" i="7"/>
</calcChain>
</file>

<file path=xl/sharedStrings.xml><?xml version="1.0" encoding="utf-8"?>
<sst xmlns="http://schemas.openxmlformats.org/spreadsheetml/2006/main" count="411" uniqueCount="332">
  <si>
    <t xml:space="preserve">                                                             </t>
  </si>
  <si>
    <t xml:space="preserve">Titlu </t>
  </si>
  <si>
    <t xml:space="preserve">Articol </t>
  </si>
  <si>
    <t>Alineat</t>
  </si>
  <si>
    <t>DENUMIREA INDICATORILOR</t>
  </si>
  <si>
    <t>Cap.61.01  ORDINE PUBLICA SI SIGURANTA NATIONALA</t>
  </si>
  <si>
    <t>TITLUL I CHELTUIELI DE PERSONAL</t>
  </si>
  <si>
    <t xml:space="preserve">10.01.01 </t>
  </si>
  <si>
    <t>Indemnizatii de delegare</t>
  </si>
  <si>
    <t>Indemnizatii de detasare</t>
  </si>
  <si>
    <t xml:space="preserve">10.01.30 </t>
  </si>
  <si>
    <t>Cheltuieli salariale in natura</t>
  </si>
  <si>
    <t xml:space="preserve">10.03.01 </t>
  </si>
  <si>
    <t>Contributii de asigurări de somaj</t>
  </si>
  <si>
    <t>Contributii de asigurari sociale de sanatate</t>
  </si>
  <si>
    <t>TITLUL II BUNURI SI SERVICII</t>
  </si>
  <si>
    <t>Bunuri si servicii</t>
  </si>
  <si>
    <t xml:space="preserve">20.01.01 </t>
  </si>
  <si>
    <t>Posta, telecomunicatii, radio, tv, internet</t>
  </si>
  <si>
    <t>Materiale si prestari de servicii cu caracter functional</t>
  </si>
  <si>
    <t>Reparatii curente</t>
  </si>
  <si>
    <t>Medicamente si materiale sanitare</t>
  </si>
  <si>
    <t xml:space="preserve">20.04.01 </t>
  </si>
  <si>
    <t>Medicamente</t>
  </si>
  <si>
    <t>Bunuri de natura obiectelor de inventar</t>
  </si>
  <si>
    <t xml:space="preserve">20.05.01 </t>
  </si>
  <si>
    <t>Deplasari, detasari, transferari</t>
  </si>
  <si>
    <t xml:space="preserve">20.06.01 </t>
  </si>
  <si>
    <t xml:space="preserve">20.06.02 </t>
  </si>
  <si>
    <t xml:space="preserve">20.11 </t>
  </si>
  <si>
    <t xml:space="preserve">20.12 </t>
  </si>
  <si>
    <t>Alte cheltuieli</t>
  </si>
  <si>
    <t xml:space="preserve">20.30.01 </t>
  </si>
  <si>
    <t>Protocol si reprezentare</t>
  </si>
  <si>
    <t>TITLUL VI TRANSFERURI INTRE UNITATI ALE ADMINISTRATIEI PUBLICE</t>
  </si>
  <si>
    <t xml:space="preserve">51.01 </t>
  </si>
  <si>
    <t>Transferuri curente</t>
  </si>
  <si>
    <t xml:space="preserve">51.01.01 </t>
  </si>
  <si>
    <t>Transferuri catre instituţii publice</t>
  </si>
  <si>
    <t>Actiuni de sanatate</t>
  </si>
  <si>
    <t xml:space="preserve">51.02 </t>
  </si>
  <si>
    <t>51.02.12</t>
  </si>
  <si>
    <t>Angajamente bugetare</t>
  </si>
  <si>
    <t>7=5-6</t>
  </si>
  <si>
    <t>TITLUL VII ALTE TRANSFERURI</t>
  </si>
  <si>
    <t xml:space="preserve">55.01 </t>
  </si>
  <si>
    <t>A. Transferuri interne.</t>
  </si>
  <si>
    <t>Programe PHARE</t>
  </si>
  <si>
    <t xml:space="preserve">55.02 </t>
  </si>
  <si>
    <t>B. Transferuri curente in strainatate (catre organizatii internationale)</t>
  </si>
  <si>
    <t xml:space="preserve">55.02.01 </t>
  </si>
  <si>
    <t>Programe din Fondul Social European (FSE)</t>
  </si>
  <si>
    <t xml:space="preserve"> 70. CHELTUIELI DE CAPITAL (70=71+72)</t>
  </si>
  <si>
    <t xml:space="preserve">71.01 </t>
  </si>
  <si>
    <t>Active fixe (inclusiv reparatii capitale)</t>
  </si>
  <si>
    <t xml:space="preserve">71.01.01 </t>
  </si>
  <si>
    <t>Maşini, echipamente si mijloace de transport</t>
  </si>
  <si>
    <t xml:space="preserve">71.03 </t>
  </si>
  <si>
    <t>Reparaţii capitale</t>
  </si>
  <si>
    <t>subcapitole</t>
  </si>
  <si>
    <t>61.01</t>
  </si>
  <si>
    <t>ORDINE PUBLICA SI SIGURANTA NATIONALA</t>
  </si>
  <si>
    <t>61.01.01</t>
  </si>
  <si>
    <t>Administratie centrala</t>
  </si>
  <si>
    <t>61.01.06</t>
  </si>
  <si>
    <t>Autoritati judecatoresti</t>
  </si>
  <si>
    <t>61.01.07</t>
  </si>
  <si>
    <t>Penitenciare</t>
  </si>
  <si>
    <t xml:space="preserve">   Capitolul 54.01 Alte  servicii publice generale</t>
  </si>
  <si>
    <t xml:space="preserve">01. CHELTUIELI CURENTE </t>
  </si>
  <si>
    <t>54.01</t>
  </si>
  <si>
    <t>ALTE SERVICII PUBLICE GENERALE</t>
  </si>
  <si>
    <t>54.01.50</t>
  </si>
  <si>
    <t>Alte servicii publice generale</t>
  </si>
  <si>
    <t>Capitolul 68.01 Asigurari si asistenta sociala</t>
  </si>
  <si>
    <t>TITLUL VI TRANSFERURI ÎNTRE UNITĂŢI ALE ADMINISTRAŢIEI PUBLICE</t>
  </si>
  <si>
    <t>Transferuri către instituţii publice</t>
  </si>
  <si>
    <t>51.01.26</t>
  </si>
  <si>
    <t>Transferuri privind contribuţia de asigurări de sănătate</t>
  </si>
  <si>
    <t>TITLUL VIII ASISTENTA SOCIALA</t>
  </si>
  <si>
    <t>Asigurari sociale</t>
  </si>
  <si>
    <t>Ajutoare Sociale</t>
  </si>
  <si>
    <t>Ajutoare sociale in numerar</t>
  </si>
  <si>
    <t>68.01</t>
  </si>
  <si>
    <t>ASIGURARI SI ASISTENTA SOCIALA</t>
  </si>
  <si>
    <t>68.01.03</t>
  </si>
  <si>
    <t>Pensii si ajutoare pentru batranete</t>
  </si>
  <si>
    <t>68.01.06</t>
  </si>
  <si>
    <t>Asistenta sociala pentru familie si copii</t>
  </si>
  <si>
    <t>68.01.08</t>
  </si>
  <si>
    <t>Ajutoare la trecerea in rezerva, retragere sau pensionare</t>
  </si>
  <si>
    <t>51.01</t>
  </si>
  <si>
    <t>51.01.01</t>
  </si>
  <si>
    <t>Angajamente legale</t>
  </si>
  <si>
    <t>Plati efectuate</t>
  </si>
  <si>
    <t>Angajamente legale de platit</t>
  </si>
  <si>
    <t>Cheltuieli efective</t>
  </si>
  <si>
    <t>51.01.03</t>
  </si>
  <si>
    <t>55.01.08</t>
  </si>
  <si>
    <t>Contributii si cotizatii la organisme internationale</t>
  </si>
  <si>
    <t>57.01</t>
  </si>
  <si>
    <t>57.02</t>
  </si>
  <si>
    <t>57.02.01</t>
  </si>
  <si>
    <t>Constructii</t>
  </si>
  <si>
    <t>71.01.02</t>
  </si>
  <si>
    <t>71.01.03</t>
  </si>
  <si>
    <t>Mobilier, aparatura birotica si alte active corporale</t>
  </si>
  <si>
    <t>71.01.30</t>
  </si>
  <si>
    <t>Contributii pentru concedii si indemnizatii</t>
  </si>
  <si>
    <t>10.03.06</t>
  </si>
  <si>
    <t>10.01</t>
  </si>
  <si>
    <t>Salarii de baza</t>
  </si>
  <si>
    <t>10.02</t>
  </si>
  <si>
    <t>10.03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</si>
  <si>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</si>
  <si>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</si>
  <si>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</si>
  <si>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</si>
  <si>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</si>
  <si>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</si>
  <si>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</si>
  <si>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</si>
  <si>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>10.01.13</t>
  </si>
  <si>
    <t>10.01.14</t>
  </si>
  <si>
    <t>10.01.15</t>
  </si>
  <si>
    <t>Alocatii pentru transportul la si de la locul de munca</t>
  </si>
  <si>
    <t>10.01.16</t>
  </si>
  <si>
    <t>Alocatii pentru locuinte</t>
  </si>
  <si>
    <t>Alte drepturi salariale in bani</t>
  </si>
  <si>
    <t>10.02.02</t>
  </si>
  <si>
    <t>Norme de hrana</t>
  </si>
  <si>
    <t>10.02.03</t>
  </si>
  <si>
    <t>Uniforme si echipament obligatoriu</t>
  </si>
  <si>
    <t>10.02.30</t>
  </si>
  <si>
    <t>Alte drepturi salariale in natura</t>
  </si>
  <si>
    <t>Contributii de asigurari sociale de stat</t>
  </si>
  <si>
    <t>10.03.02</t>
  </si>
  <si>
    <t>10.03.03</t>
  </si>
  <si>
    <t>Contributii de asigurari pentru accidente de munca si boli profesionale</t>
  </si>
  <si>
    <t>10.03.04</t>
  </si>
  <si>
    <t>20.01</t>
  </si>
  <si>
    <t>Furnituri de birou</t>
  </si>
  <si>
    <t>Materiale pentru curatenie</t>
  </si>
  <si>
    <t>20.01.02</t>
  </si>
  <si>
    <t>20.01.03</t>
  </si>
  <si>
    <t>Încalzit, Iluminat si forta motrica</t>
  </si>
  <si>
    <t>20.01.04</t>
  </si>
  <si>
    <t>Apa, canal si salubritate</t>
  </si>
  <si>
    <t>20.01.05</t>
  </si>
  <si>
    <t>Carburanti si lubrifianti</t>
  </si>
  <si>
    <t>20.01.06</t>
  </si>
  <si>
    <t>Piese de schimb</t>
  </si>
  <si>
    <t>20.01.07</t>
  </si>
  <si>
    <t>Transport</t>
  </si>
  <si>
    <t>20.01.08</t>
  </si>
  <si>
    <t>20.01.09</t>
  </si>
  <si>
    <t>20.01.30</t>
  </si>
  <si>
    <t>Alte bunuri si servicii pentru întretinere si functionare</t>
  </si>
  <si>
    <t>20.02</t>
  </si>
  <si>
    <t>20.04</t>
  </si>
  <si>
    <t>20.05</t>
  </si>
  <si>
    <t>Uniforme si echipament</t>
  </si>
  <si>
    <t>Lenjerie si accesorii de pat</t>
  </si>
  <si>
    <t>20.05.03</t>
  </si>
  <si>
    <t>20.05.30</t>
  </si>
  <si>
    <t>Alte obiecte de inventar</t>
  </si>
  <si>
    <t>20.06</t>
  </si>
  <si>
    <t>Deplasari interne, detaşări, transferări</t>
  </si>
  <si>
    <t>Deplasari în străinătate</t>
  </si>
  <si>
    <t>Carti, publicatii si materiale documentare</t>
  </si>
  <si>
    <t>Consultanta si expertiza</t>
  </si>
  <si>
    <t>20.13</t>
  </si>
  <si>
    <t>Pregatire profesionala</t>
  </si>
  <si>
    <t>Protectia muncii</t>
  </si>
  <si>
    <t>20.14</t>
  </si>
  <si>
    <t>20.25</t>
  </si>
  <si>
    <t>Cheltuieli judiciare si extrajudiciare derivate din actiuni in reprezentarea intereselor statului, potrivit dispozitiilor legale</t>
  </si>
  <si>
    <t>20.30</t>
  </si>
  <si>
    <t>Reclama si publicitate</t>
  </si>
  <si>
    <t>20.30.02</t>
  </si>
  <si>
    <t>20.30.03</t>
  </si>
  <si>
    <t>Prime de asigurare non-viata</t>
  </si>
  <si>
    <t>20.30.04</t>
  </si>
  <si>
    <t>Chirii</t>
  </si>
  <si>
    <t>20.30.07</t>
  </si>
  <si>
    <t>Fondul Presedintelui/Fondul conducatorului institutiei publice</t>
  </si>
  <si>
    <t>20.30.30</t>
  </si>
  <si>
    <t>Alte cheltuieli cu bunuri si servicii</t>
  </si>
  <si>
    <t>Anexa 7</t>
  </si>
  <si>
    <t xml:space="preserve">CONTUL DE EXECUTIE A BUGETULUI INSTITUTIILOR PUBLICE- Cheltuieli </t>
  </si>
  <si>
    <t>Ajutor public judiciar</t>
  </si>
  <si>
    <t>20.28</t>
  </si>
  <si>
    <t>56.02</t>
  </si>
  <si>
    <t>65.01</t>
  </si>
  <si>
    <t>56.01</t>
  </si>
  <si>
    <t>Programe din Fondul European de Dezvoltare Regionala (FEDR)</t>
  </si>
  <si>
    <t>56.01.01</t>
  </si>
  <si>
    <t>Finantarea nationala</t>
  </si>
  <si>
    <t>56.01.02</t>
  </si>
  <si>
    <t>Finantarea de la Uniunea Europeana</t>
  </si>
  <si>
    <t>56.01.03</t>
  </si>
  <si>
    <t>Cheltuieli neeligibile</t>
  </si>
  <si>
    <t>56.02.02</t>
  </si>
  <si>
    <t>Apratură medicală şi echipamente de  comunicaţii în urgenţă</t>
  </si>
  <si>
    <t>51.02.08</t>
  </si>
  <si>
    <t>56.02.01</t>
  </si>
  <si>
    <t>56.02.03</t>
  </si>
  <si>
    <t>56.15</t>
  </si>
  <si>
    <t>Alte programe comunitare finanţate în perioada 2007-2013</t>
  </si>
  <si>
    <t>56.15.01</t>
  </si>
  <si>
    <t>56.15.02</t>
  </si>
  <si>
    <t>56.15.03</t>
  </si>
  <si>
    <t>61.01.50</t>
  </si>
  <si>
    <t>Alte cheltuieli în domeniul ordinii publice şi siguranţei naţionale</t>
  </si>
  <si>
    <t>01. CHELTUIELI CURENTE  (10+20+56+65)</t>
  </si>
  <si>
    <t>56.16</t>
  </si>
  <si>
    <t>Alte facilităţi şi instrumente postaderare</t>
  </si>
  <si>
    <t xml:space="preserve">Alte active fixe </t>
  </si>
  <si>
    <t>55.01.41</t>
  </si>
  <si>
    <t>Asistenta pentru dezvoltarea alocata in beneficiul statelor partenere</t>
  </si>
  <si>
    <t>56.16.01</t>
  </si>
  <si>
    <t>56.16.02</t>
  </si>
  <si>
    <t>56.16.03</t>
  </si>
  <si>
    <t>56.25</t>
  </si>
  <si>
    <t>56.25.01</t>
  </si>
  <si>
    <t>56.25.02</t>
  </si>
  <si>
    <t>56.25.03</t>
  </si>
  <si>
    <t>56.18</t>
  </si>
  <si>
    <t>56.18.01</t>
  </si>
  <si>
    <t>56.18.02</t>
  </si>
  <si>
    <t>56.18.03</t>
  </si>
  <si>
    <t>56.23</t>
  </si>
  <si>
    <t>Alte cheltuieli ocazionate de implementarea programelor cu finantare din FEN postaderare (cod 56.23.01 la 56.23.03)</t>
  </si>
  <si>
    <t>Programul de cooperare elveţiano-român vizând reducerea disparităţilor economice şi sociale în cadrul Uniunii Europene extinse</t>
  </si>
  <si>
    <t>56.36</t>
  </si>
  <si>
    <t xml:space="preserve">Transferuri reprezentand cofinantarea publica in cadrul Mecanismului Financiar Norvegian pentru promotorii de proiect / beneficiarii institutii publice </t>
  </si>
  <si>
    <t>56.38</t>
  </si>
  <si>
    <t xml:space="preserve">Transferuri reprezentand cofinantarea publica in cadrul Mecanismului Financiar Norvegian pentru promotorii de proiect / beneficiarii altii decat institutii publice </t>
  </si>
  <si>
    <t>68.01.50</t>
  </si>
  <si>
    <t>Alte cheltuieli în domeniul asigurărilor și asistenței sociale</t>
  </si>
  <si>
    <t>51.02.11</t>
  </si>
  <si>
    <t>Transferuri pentru reparatii capitale la spitale</t>
  </si>
  <si>
    <t>Transferuri pentru  investitii la spitale</t>
  </si>
  <si>
    <t>68.01.50.50</t>
  </si>
  <si>
    <t>Alte cheltuieli în domeniul asistenței sociale</t>
  </si>
  <si>
    <t>59.17</t>
  </si>
  <si>
    <t>Despagubiri civile</t>
  </si>
  <si>
    <t>TITLUL XIII ACTIVE NEFINANCIARE (71.01+71.02)</t>
  </si>
  <si>
    <t>TITLUL XI ALTE CHELTUIELI</t>
  </si>
  <si>
    <t>59.39</t>
  </si>
  <si>
    <t>Rambursarea sumelor aferente cererilor de îndreptare, de lamurire sau de completare a hotararilor judecatoresti</t>
  </si>
  <si>
    <t>58.15</t>
  </si>
  <si>
    <t>Alte programe comunitare finanţate în perioada 2014-2020</t>
  </si>
  <si>
    <t>58.15.01</t>
  </si>
  <si>
    <t>58.15.02</t>
  </si>
  <si>
    <t>58.15.03</t>
  </si>
  <si>
    <t>55.01.18</t>
  </si>
  <si>
    <t>Alte transferuri curente interne</t>
  </si>
  <si>
    <t>58.30</t>
  </si>
  <si>
    <t>Mecanismul pentru Interconectarea Europei</t>
  </si>
  <si>
    <t>58.30.01</t>
  </si>
  <si>
    <t>58.30.02</t>
  </si>
  <si>
    <t>58.30.03</t>
  </si>
  <si>
    <r>
      <t>TITLUL XIX</t>
    </r>
    <r>
      <rPr>
        <b/>
        <sz val="9"/>
        <rFont val="Arial"/>
        <family val="2"/>
      </rPr>
      <t xml:space="preserve"> PLATI EFECTUATE IN ANII PRECEDENTI SI RECUPERATE IN ANUL CURENT (cod 85.01)</t>
    </r>
  </si>
  <si>
    <t>85.01</t>
  </si>
  <si>
    <t>Plati efectuate in anii precedenti si recuperate in anul curent</t>
  </si>
  <si>
    <t>85.01.03</t>
  </si>
  <si>
    <t>85.01.04</t>
  </si>
  <si>
    <t>85.01.05</t>
  </si>
  <si>
    <t xml:space="preserve"> Plăţi efectuate în anii precedenţi  şi recuperate în anul curent  aferente cheltuielilor de capital ale altor instituţii publice - provine din ct.36.32.01 ,,sume provenite din finantarea bugetara a anilor precedenti„</t>
  </si>
  <si>
    <t>Plăţi efectuate în anii precedenţi  şi recuperate în anul curent aferente cheltuielilor curente si operatiunilor financiare ale altor institutii publice - provine din ct.36.32.01 ,,sume provenite din finantarea bugetara a anilor precedenti„</t>
  </si>
  <si>
    <t xml:space="preserve"> 20.01.09</t>
  </si>
  <si>
    <t>TOTAL CHELTUIELI (01+70+85)</t>
  </si>
  <si>
    <t>PLATI EFECTUATE IN ANII PRECEDENTI SI RECUPERATE IN ANUL CURENT (cod 85)</t>
  </si>
  <si>
    <t>58.02</t>
  </si>
  <si>
    <t>58.02.01</t>
  </si>
  <si>
    <t>58.02.02</t>
  </si>
  <si>
    <t>58.02.03</t>
  </si>
  <si>
    <t>Programe din fondul Social European (FSE)</t>
  </si>
  <si>
    <t>10.03.07</t>
  </si>
  <si>
    <t>Contributia asiguratorie pentru munca</t>
  </si>
  <si>
    <t>59.40</t>
  </si>
  <si>
    <t>Sume aferente persoanelor cu handicap neincadrate</t>
  </si>
  <si>
    <t>10.02.06</t>
  </si>
  <si>
    <t>Vouchere de vacanta</t>
  </si>
  <si>
    <t>58.31</t>
  </si>
  <si>
    <t>Mecanismele financiare Spatiul Economic European si Norvegian 2014-2021</t>
  </si>
  <si>
    <t>58.31.01</t>
  </si>
  <si>
    <t>58.31.02</t>
  </si>
  <si>
    <t>58.31.03</t>
  </si>
  <si>
    <t>58.34</t>
  </si>
  <si>
    <t>58.34.01</t>
  </si>
  <si>
    <t>58.34.02</t>
  </si>
  <si>
    <t>Transferuri reprezentând cofinanțare publică aferentă Mecanismelor financiare Spaţiul Economic European și Norvegian 2014-2021</t>
  </si>
  <si>
    <t>Transferuri reprezentând cofinanțare publică aferentă Mecanismelor financiare Spaţiul Economic European și Norvegian pentru promotorii de proiect/beneficiari instituții publice</t>
  </si>
  <si>
    <t>Transferuri reprezentând cofinanțare publică aferentă Mecanismelor financiare Spaţiul Economic European și Norvegian pentru promotorii de proiect/beneficiari instituții publice, alții decât instituții publice</t>
  </si>
  <si>
    <t>10.01.17</t>
  </si>
  <si>
    <t>Indemnizaţii de hrană</t>
  </si>
  <si>
    <t>Transferuri de capital</t>
  </si>
  <si>
    <t>58.23</t>
  </si>
  <si>
    <t>Alte cheltuieli ocazionate de implementarea programelor cu finanţare din FEN</t>
  </si>
  <si>
    <t>58.01</t>
  </si>
  <si>
    <t>58.01.01</t>
  </si>
  <si>
    <t>58.01.02</t>
  </si>
  <si>
    <t>58.01.03</t>
  </si>
  <si>
    <t>Credite de angajament definitive</t>
  </si>
  <si>
    <t>Credite bugetare definitive</t>
  </si>
  <si>
    <t>8=6-7</t>
  </si>
  <si>
    <t>TITLUL VIII PROIECTE CU FINANTARE DIN FONDURI EXTERNE NERAMBURSdjILE (FEN) POSTADERARE</t>
  </si>
  <si>
    <t>Finantarea externa nerambursdjila</t>
  </si>
  <si>
    <t xml:space="preserve">Programul Norvegian pentru Crestere Economica si Dezvoltare Durdjila </t>
  </si>
  <si>
    <t>Titlul X PROIECTE CU FINANŢARE DIN FONDURI EXTERNE NERAMBURSdjILE FERENTE CADRULUI FINANCIAR 2014-2020</t>
  </si>
  <si>
    <t>TITLUL XII CHELTUIELI AFERENTE PROGRAMELOR CU FINANTARE RAMBURSdjILĂ</t>
  </si>
  <si>
    <t>Cheltuieli aferente programelor cu finanţare rambursdjilă</t>
  </si>
  <si>
    <t>Plăți efectuate în anii precedenți și recuperate în anul curent aferente fondurilor externe nerambursdjile  - provine din ct.36.32.01 ,,sume provenite din finantarea bugetara a anilor precedenti„</t>
  </si>
  <si>
    <t>58.32</t>
  </si>
  <si>
    <t>58.32.03</t>
  </si>
  <si>
    <t>Fondul pentru relații bilaterale aferent Mecanismelor financiare Spaţiul Economic European și  Norvegian 2014-2021</t>
  </si>
  <si>
    <t>Cheltuieli salariale in bani  ( cod 10.01.01 la 10.01.17+10.01.30)</t>
  </si>
  <si>
    <t>Contributii (cod 10.03.01 la 10.03.08)</t>
  </si>
  <si>
    <t>la data de 31.12.2019</t>
  </si>
  <si>
    <t xml:space="preserve"> Credite de angajament initiale</t>
  </si>
  <si>
    <t>Credite bugetare initiale</t>
  </si>
  <si>
    <t>68.01.01</t>
  </si>
  <si>
    <t>bg final-ab</t>
  </si>
  <si>
    <t>bg final- pl</t>
  </si>
  <si>
    <t>Administratia centrala</t>
  </si>
  <si>
    <t>CURTEA DE APEL CRAIOVA</t>
  </si>
  <si>
    <t>ORDONATOR SECUNDAR DE CREDITE,</t>
  </si>
  <si>
    <t>MARCU SORIN</t>
  </si>
  <si>
    <t>INTOCMIT,</t>
  </si>
  <si>
    <t>GIDEA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</si>
</sst>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b/>
      <sz val="9"/>
      <name val="Arial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0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3" fillId="0" borderId="1" xfId="1" applyFont="1" applyBorder="1" applyAlignment="1" applyProtection="1">
      <alignment horizontal="center" vertical="top"/>
    </xf>
    <xf numFmtId="49" fontId="3" fillId="0" borderId="1" xfId="1" applyNumberFormat="1" applyFont="1" applyBorder="1" applyAlignment="1" applyProtection="1">
      <alignment horizontal="center" vertical="top"/>
    </xf>
    <xf numFmtId="0" fontId="9" fillId="0" borderId="0" xfId="1" applyFont="1"/>
    <xf numFmtId="0" fontId="7" fillId="0" borderId="1" xfId="1" applyFont="1" applyBorder="1" applyAlignment="1" applyProtection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left" vertical="top"/>
    </xf>
    <xf numFmtId="0" fontId="7" fillId="0" borderId="2" xfId="1" applyFont="1" applyBorder="1" applyAlignment="1" applyProtection="1"/>
    <xf numFmtId="0" fontId="7" fillId="0" borderId="1" xfId="1" applyFont="1" applyBorder="1" applyAlignment="1" applyProtection="1">
      <alignment horizontal="center" vertical="top"/>
    </xf>
    <xf numFmtId="49" fontId="7" fillId="0" borderId="1" xfId="1" applyNumberFormat="1" applyFont="1" applyBorder="1" applyAlignment="1" applyProtection="1">
      <alignment horizontal="center" vertical="top"/>
    </xf>
    <xf numFmtId="0" fontId="9" fillId="0" borderId="1" xfId="1" applyFont="1" applyBorder="1" applyAlignment="1" applyProtection="1">
      <alignment vertical="top"/>
    </xf>
    <xf numFmtId="0" fontId="7" fillId="0" borderId="1" xfId="1" applyFont="1" applyBorder="1" applyAlignment="1" applyProtection="1">
      <alignment vertical="top"/>
    </xf>
    <xf numFmtId="0" fontId="9" fillId="0" borderId="1" xfId="1" quotePrefix="1" applyFont="1" applyBorder="1" applyAlignment="1" applyProtection="1">
      <alignment vertical="top"/>
    </xf>
    <xf numFmtId="49" fontId="7" fillId="0" borderId="1" xfId="0" applyNumberFormat="1" applyFont="1" applyBorder="1" applyAlignment="1" applyProtection="1">
      <alignment horizontal="center" vertical="center"/>
    </xf>
    <xf numFmtId="0" fontId="9" fillId="0" borderId="1" xfId="0" quotePrefix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center" wrapText="1"/>
    </xf>
    <xf numFmtId="49" fontId="7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vertical="center" wrapText="1"/>
    </xf>
    <xf numFmtId="0" fontId="9" fillId="5" borderId="1" xfId="0" quotePrefix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9" fillId="0" borderId="0" xfId="1" applyFont="1" applyFill="1"/>
    <xf numFmtId="0" fontId="7" fillId="0" borderId="1" xfId="1" applyFont="1" applyBorder="1"/>
    <xf numFmtId="0" fontId="7" fillId="0" borderId="0" xfId="1" applyFont="1" applyBorder="1"/>
    <xf numFmtId="0" fontId="7" fillId="0" borderId="0" xfId="1" applyFont="1" applyBorder="1" applyAlignment="1" applyProtection="1">
      <alignment horizontal="center" vertical="top"/>
    </xf>
    <xf numFmtId="49" fontId="7" fillId="0" borderId="0" xfId="1" applyNumberFormat="1" applyFont="1" applyBorder="1" applyAlignment="1" applyProtection="1">
      <alignment horizontal="center" vertical="top"/>
    </xf>
    <xf numFmtId="0" fontId="9" fillId="0" borderId="0" xfId="1" applyFont="1" applyBorder="1" applyAlignment="1" applyProtection="1">
      <alignment vertical="top"/>
    </xf>
    <xf numFmtId="0" fontId="7" fillId="0" borderId="0" xfId="1" applyFont="1" applyBorder="1" applyAlignment="1" applyProtection="1">
      <alignment horizontal="left" vertical="top"/>
    </xf>
    <xf numFmtId="0" fontId="7" fillId="0" borderId="3" xfId="1" applyFont="1" applyBorder="1"/>
    <xf numFmtId="0" fontId="9" fillId="0" borderId="0" xfId="1" applyFont="1" applyAlignment="1">
      <alignment horizontal="left" vertical="top"/>
    </xf>
    <xf numFmtId="0" fontId="7" fillId="0" borderId="2" xfId="1" applyFont="1" applyBorder="1" applyAlignment="1" applyProtection="1">
      <alignment horizontal="left" vertical="top"/>
    </xf>
    <xf numFmtId="0" fontId="7" fillId="0" borderId="1" xfId="1" applyFont="1" applyBorder="1" applyAlignment="1" applyProtection="1">
      <alignment horizontal="left" vertical="top" wrapText="1"/>
    </xf>
    <xf numFmtId="0" fontId="9" fillId="0" borderId="1" xfId="1" applyFont="1" applyBorder="1" applyAlignment="1" applyProtection="1">
      <alignment horizontal="left" vertical="top" wrapText="1"/>
    </xf>
    <xf numFmtId="0" fontId="7" fillId="0" borderId="0" xfId="1" applyFont="1" applyBorder="1" applyAlignment="1">
      <alignment horizontal="left" vertical="top"/>
    </xf>
    <xf numFmtId="0" fontId="9" fillId="0" borderId="0" xfId="1" applyFont="1" applyBorder="1" applyAlignment="1" applyProtection="1">
      <alignment horizontal="left" vertical="top" wrapText="1"/>
    </xf>
    <xf numFmtId="3" fontId="11" fillId="0" borderId="1" xfId="1" applyNumberFormat="1" applyFont="1" applyBorder="1" applyAlignment="1">
      <alignment horizontal="center"/>
    </xf>
    <xf numFmtId="3" fontId="12" fillId="7" borderId="1" xfId="1" applyNumberFormat="1" applyFont="1" applyFill="1" applyBorder="1" applyAlignment="1" applyProtection="1">
      <alignment vertical="top"/>
    </xf>
    <xf numFmtId="3" fontId="12" fillId="3" borderId="1" xfId="1" applyNumberFormat="1" applyFont="1" applyFill="1" applyBorder="1" applyAlignment="1" applyProtection="1">
      <alignment vertical="top"/>
    </xf>
    <xf numFmtId="3" fontId="12" fillId="4" borderId="1" xfId="1" applyNumberFormat="1" applyFont="1" applyFill="1" applyBorder="1" applyAlignment="1" applyProtection="1">
      <alignment vertical="top"/>
    </xf>
    <xf numFmtId="3" fontId="12" fillId="2" borderId="1" xfId="1" applyNumberFormat="1" applyFont="1" applyFill="1" applyBorder="1" applyAlignment="1" applyProtection="1">
      <alignment vertical="top"/>
    </xf>
    <xf numFmtId="3" fontId="12" fillId="2" borderId="1" xfId="0" applyNumberFormat="1" applyFont="1" applyFill="1" applyBorder="1" applyAlignment="1" applyProtection="1">
      <alignment vertical="top"/>
    </xf>
    <xf numFmtId="3" fontId="11" fillId="0" borderId="1" xfId="1" applyNumberFormat="1" applyFont="1" applyBorder="1" applyAlignment="1"/>
    <xf numFmtId="0" fontId="7" fillId="0" borderId="4" xfId="0" applyFont="1" applyBorder="1" applyAlignment="1" applyProtection="1">
      <alignment vertical="center" wrapText="1"/>
    </xf>
    <xf numFmtId="3" fontId="11" fillId="0" borderId="0" xfId="1" applyNumberFormat="1" applyFont="1" applyAlignment="1"/>
    <xf numFmtId="3" fontId="12" fillId="6" borderId="1" xfId="1" applyNumberFormat="1" applyFont="1" applyFill="1" applyBorder="1"/>
    <xf numFmtId="3" fontId="12" fillId="0" borderId="1" xfId="1" applyNumberFormat="1" applyFont="1" applyBorder="1"/>
    <xf numFmtId="3" fontId="12" fillId="0" borderId="0" xfId="1" applyNumberFormat="1" applyFont="1" applyBorder="1"/>
    <xf numFmtId="3" fontId="12" fillId="3" borderId="1" xfId="1" applyNumberFormat="1" applyFont="1" applyFill="1" applyBorder="1"/>
    <xf numFmtId="3" fontId="12" fillId="4" borderId="1" xfId="1" applyNumberFormat="1" applyFont="1" applyFill="1" applyBorder="1"/>
    <xf numFmtId="3" fontId="11" fillId="0" borderId="0" xfId="1" applyNumberFormat="1" applyFont="1" applyBorder="1" applyAlignment="1"/>
    <xf numFmtId="4" fontId="10" fillId="0" borderId="0" xfId="1" applyNumberFormat="1" applyFont="1" applyFill="1" applyBorder="1"/>
    <xf numFmtId="3" fontId="10" fillId="0" borderId="0" xfId="1" applyNumberFormat="1" applyFont="1" applyFill="1" applyBorder="1"/>
    <xf numFmtId="3" fontId="12" fillId="0" borderId="2" xfId="1" applyNumberFormat="1" applyFont="1" applyBorder="1" applyAlignment="1" applyProtection="1">
      <alignment horizontal="left" vertical="top"/>
    </xf>
    <xf numFmtId="3" fontId="11" fillId="0" borderId="1" xfId="1" applyNumberFormat="1" applyFont="1" applyFill="1" applyBorder="1" applyAlignment="1"/>
    <xf numFmtId="49" fontId="7" fillId="0" borderId="1" xfId="0" quotePrefix="1" applyNumberFormat="1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vertical="top"/>
    </xf>
    <xf numFmtId="0" fontId="7" fillId="0" borderId="1" xfId="0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top"/>
    </xf>
    <xf numFmtId="0" fontId="9" fillId="0" borderId="1" xfId="0" quotePrefix="1" applyFont="1" applyBorder="1" applyAlignment="1" applyProtection="1">
      <alignment vertical="top"/>
    </xf>
    <xf numFmtId="0" fontId="9" fillId="0" borderId="1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vertical="center" wrapText="1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3" fontId="12" fillId="0" borderId="1" xfId="1" applyNumberFormat="1" applyFont="1" applyFill="1" applyBorder="1" applyAlignment="1" applyProtection="1">
      <alignment horizontal="center" vertical="center" wrapText="1"/>
    </xf>
    <xf numFmtId="3" fontId="12" fillId="4" borderId="1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3" fontId="11" fillId="0" borderId="0" xfId="1" applyNumberFormat="1" applyFont="1" applyFill="1" applyBorder="1" applyAlignment="1"/>
    <xf numFmtId="3" fontId="11" fillId="0" borderId="0" xfId="1" applyNumberFormat="1" applyFont="1" applyFill="1"/>
    <xf numFmtId="3" fontId="12" fillId="0" borderId="0" xfId="1" applyNumberFormat="1" applyFont="1" applyFill="1" applyBorder="1" applyAlignment="1" applyProtection="1">
      <alignment horizontal="right" vertical="top"/>
    </xf>
    <xf numFmtId="3" fontId="12" fillId="0" borderId="1" xfId="1" applyNumberFormat="1" applyFont="1" applyFill="1" applyBorder="1"/>
    <xf numFmtId="49" fontId="3" fillId="9" borderId="1" xfId="0" applyNumberFormat="1" applyFont="1" applyFill="1" applyBorder="1" applyAlignment="1">
      <alignment horizontal="center"/>
    </xf>
    <xf numFmtId="49" fontId="3" fillId="9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>
      <alignment vertical="center"/>
    </xf>
    <xf numFmtId="0" fontId="8" fillId="0" borderId="0" xfId="1" applyFont="1" applyFill="1" applyBorder="1"/>
    <xf numFmtId="0" fontId="9" fillId="0" borderId="0" xfId="1" applyFont="1" applyFill="1" applyBorder="1"/>
    <xf numFmtId="0" fontId="9" fillId="0" borderId="0" xfId="1" applyFont="1" applyBorder="1"/>
    <xf numFmtId="3" fontId="8" fillId="0" borderId="0" xfId="1" applyNumberFormat="1" applyFont="1" applyFill="1" applyBorder="1"/>
    <xf numFmtId="0" fontId="9" fillId="0" borderId="0" xfId="1" applyFont="1" applyBorder="1" applyAlignment="1">
      <alignment horizontal="left" vertical="top"/>
    </xf>
    <xf numFmtId="0" fontId="7" fillId="0" borderId="0" xfId="1" applyFont="1" applyFill="1" applyBorder="1" applyAlignment="1" applyProtection="1">
      <alignment horizontal="center" vertical="top"/>
    </xf>
    <xf numFmtId="49" fontId="7" fillId="0" borderId="0" xfId="1" applyNumberFormat="1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/>
    <xf numFmtId="0" fontId="9" fillId="0" borderId="0" xfId="1" applyFont="1" applyFill="1" applyBorder="1" applyAlignment="1">
      <alignment horizontal="left" vertical="top"/>
    </xf>
    <xf numFmtId="49" fontId="7" fillId="9" borderId="1" xfId="0" applyNumberFormat="1" applyFont="1" applyFill="1" applyBorder="1" applyAlignment="1">
      <alignment vertical="center" wrapText="1"/>
    </xf>
    <xf numFmtId="3" fontId="11" fillId="0" borderId="0" xfId="1" applyNumberFormat="1" applyFont="1" applyFill="1" applyAlignment="1">
      <alignment horizontal="right"/>
    </xf>
    <xf numFmtId="3" fontId="12" fillId="0" borderId="0" xfId="1" applyNumberFormat="1" applyFont="1" applyFill="1" applyBorder="1" applyAlignment="1">
      <alignment wrapText="1"/>
    </xf>
    <xf numFmtId="3" fontId="11" fillId="0" borderId="0" xfId="1" applyNumberFormat="1" applyFont="1" applyFill="1" applyAlignment="1"/>
    <xf numFmtId="0" fontId="7" fillId="0" borderId="0" xfId="0" applyFont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49" fontId="7" fillId="9" borderId="0" xfId="0" applyNumberFormat="1" applyFont="1" applyFill="1" applyBorder="1" applyAlignment="1">
      <alignment vertical="center" wrapText="1"/>
    </xf>
    <xf numFmtId="0" fontId="3" fillId="11" borderId="1" xfId="1" applyFont="1" applyFill="1" applyBorder="1" applyAlignment="1" applyProtection="1">
      <alignment horizontal="center" vertical="top"/>
    </xf>
    <xf numFmtId="49" fontId="3" fillId="11" borderId="1" xfId="1" applyNumberFormat="1" applyFont="1" applyFill="1" applyBorder="1" applyAlignment="1" applyProtection="1">
      <alignment horizontal="center" vertical="top"/>
    </xf>
    <xf numFmtId="49" fontId="5" fillId="11" borderId="1" xfId="0" applyNumberFormat="1" applyFont="1" applyFill="1" applyBorder="1" applyAlignment="1">
      <alignment horizontal="center"/>
    </xf>
    <xf numFmtId="49" fontId="3" fillId="11" borderId="1" xfId="0" applyNumberFormat="1" applyFont="1" applyFill="1" applyBorder="1" applyAlignment="1">
      <alignment horizontal="left" vertical="top" wrapText="1"/>
    </xf>
    <xf numFmtId="0" fontId="9" fillId="11" borderId="0" xfId="1" applyFont="1" applyFill="1"/>
    <xf numFmtId="0" fontId="1" fillId="11" borderId="1" xfId="0" applyFont="1" applyFill="1" applyBorder="1" applyAlignment="1">
      <alignment horizontal="left" vertical="center" wrapText="1"/>
    </xf>
    <xf numFmtId="3" fontId="11" fillId="11" borderId="1" xfId="1" applyNumberFormat="1" applyFont="1" applyFill="1" applyBorder="1" applyAlignment="1"/>
    <xf numFmtId="4" fontId="12" fillId="0" borderId="1" xfId="1" applyNumberFormat="1" applyFont="1" applyBorder="1" applyAlignment="1" applyProtection="1">
      <alignment horizontal="center" vertical="center" wrapText="1"/>
    </xf>
    <xf numFmtId="4" fontId="12" fillId="3" borderId="1" xfId="1" applyNumberFormat="1" applyFont="1" applyFill="1" applyBorder="1" applyAlignment="1" applyProtection="1">
      <alignment vertical="top"/>
    </xf>
    <xf numFmtId="4" fontId="12" fillId="4" borderId="1" xfId="1" applyNumberFormat="1" applyFont="1" applyFill="1" applyBorder="1" applyAlignment="1" applyProtection="1">
      <alignment vertical="top"/>
    </xf>
    <xf numFmtId="4" fontId="12" fillId="2" borderId="1" xfId="1" applyNumberFormat="1" applyFont="1" applyFill="1" applyBorder="1" applyAlignment="1" applyProtection="1">
      <alignment vertical="top"/>
    </xf>
    <xf numFmtId="4" fontId="12" fillId="2" borderId="1" xfId="0" applyNumberFormat="1" applyFont="1" applyFill="1" applyBorder="1" applyAlignment="1" applyProtection="1">
      <alignment vertical="top"/>
    </xf>
    <xf numFmtId="4" fontId="12" fillId="4" borderId="1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/>
    </xf>
    <xf numFmtId="4" fontId="12" fillId="0" borderId="0" xfId="2" applyNumberFormat="1" applyFont="1" applyFill="1" applyBorder="1" applyAlignment="1">
      <alignment vertical="top" wrapText="1"/>
    </xf>
    <xf numFmtId="4" fontId="12" fillId="6" borderId="1" xfId="1" applyNumberFormat="1" applyFont="1" applyFill="1" applyBorder="1"/>
    <xf numFmtId="4" fontId="12" fillId="0" borderId="0" xfId="1" applyNumberFormat="1" applyFont="1" applyBorder="1"/>
    <xf numFmtId="4" fontId="12" fillId="0" borderId="1" xfId="1" applyNumberFormat="1" applyFont="1" applyBorder="1"/>
    <xf numFmtId="4" fontId="12" fillId="4" borderId="1" xfId="1" applyNumberFormat="1" applyFont="1" applyFill="1" applyBorder="1"/>
    <xf numFmtId="4" fontId="11" fillId="0" borderId="0" xfId="1" applyNumberFormat="1" applyFont="1" applyBorder="1" applyAlignment="1"/>
    <xf numFmtId="4" fontId="11" fillId="0" borderId="1" xfId="1" applyNumberFormat="1" applyFont="1" applyBorder="1" applyAlignment="1"/>
    <xf numFmtId="4" fontId="11" fillId="0" borderId="0" xfId="0" applyNumberFormat="1" applyFont="1" applyAlignment="1">
      <alignment vertical="center"/>
    </xf>
    <xf numFmtId="4" fontId="11" fillId="0" borderId="0" xfId="1" applyNumberFormat="1" applyFont="1" applyAlignment="1"/>
    <xf numFmtId="4" fontId="4" fillId="2" borderId="1" xfId="1" applyNumberFormat="1" applyFont="1" applyFill="1" applyBorder="1" applyAlignment="1">
      <alignment vertical="center"/>
    </xf>
    <xf numFmtId="4" fontId="11" fillId="0" borderId="0" xfId="1" applyNumberFormat="1" applyFont="1" applyFill="1" applyBorder="1" applyAlignment="1"/>
    <xf numFmtId="4" fontId="11" fillId="0" borderId="0" xfId="0" applyNumberFormat="1" applyFont="1" applyBorder="1" applyAlignment="1">
      <alignment horizontal="right" vertical="center"/>
    </xf>
    <xf numFmtId="4" fontId="12" fillId="0" borderId="1" xfId="1" applyNumberFormat="1" applyFont="1" applyFill="1" applyBorder="1"/>
    <xf numFmtId="4" fontId="12" fillId="0" borderId="1" xfId="1" applyNumberFormat="1" applyFont="1" applyFill="1" applyBorder="1" applyAlignment="1" applyProtection="1">
      <alignment horizontal="center" vertical="center" wrapText="1"/>
    </xf>
    <xf numFmtId="4" fontId="11" fillId="0" borderId="1" xfId="1" applyNumberFormat="1" applyFont="1" applyBorder="1" applyAlignment="1">
      <alignment horizontal="center" vertical="center"/>
    </xf>
    <xf numFmtId="4" fontId="12" fillId="0" borderId="2" xfId="1" applyNumberFormat="1" applyFont="1" applyBorder="1" applyAlignment="1" applyProtection="1">
      <alignment horizontal="left" vertical="center"/>
    </xf>
    <xf numFmtId="4" fontId="12" fillId="7" borderId="1" xfId="1" applyNumberFormat="1" applyFont="1" applyFill="1" applyBorder="1" applyAlignment="1" applyProtection="1">
      <alignment vertical="center"/>
    </xf>
    <xf numFmtId="4" fontId="12" fillId="4" borderId="1" xfId="1" applyNumberFormat="1" applyFont="1" applyFill="1" applyBorder="1" applyAlignment="1" applyProtection="1">
      <alignment vertical="center"/>
    </xf>
    <xf numFmtId="4" fontId="12" fillId="2" borderId="1" xfId="1" applyNumberFormat="1" applyFont="1" applyFill="1" applyBorder="1" applyAlignment="1" applyProtection="1">
      <alignment vertical="center"/>
    </xf>
    <xf numFmtId="4" fontId="12" fillId="0" borderId="0" xfId="1" applyNumberFormat="1" applyFont="1" applyBorder="1" applyAlignment="1">
      <alignment vertical="center"/>
    </xf>
    <xf numFmtId="4" fontId="11" fillId="0" borderId="0" xfId="1" applyNumberFormat="1" applyFont="1" applyBorder="1" applyAlignment="1">
      <alignment vertical="center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1" applyNumberFormat="1" applyFont="1" applyAlignment="1">
      <alignment vertical="center"/>
    </xf>
    <xf numFmtId="4" fontId="11" fillId="2" borderId="1" xfId="1" applyNumberFormat="1" applyFont="1" applyFill="1" applyBorder="1" applyAlignment="1"/>
    <xf numFmtId="4" fontId="11" fillId="0" borderId="1" xfId="1" applyNumberFormat="1" applyFont="1" applyFill="1" applyBorder="1" applyAlignment="1"/>
    <xf numFmtId="4" fontId="11" fillId="0" borderId="1" xfId="1" applyNumberFormat="1" applyFont="1" applyBorder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4" fontId="11" fillId="0" borderId="0" xfId="1" applyNumberFormat="1" applyFont="1" applyFill="1"/>
    <xf numFmtId="4" fontId="11" fillId="9" borderId="1" xfId="1" applyNumberFormat="1" applyFont="1" applyFill="1" applyBorder="1" applyAlignment="1"/>
    <xf numFmtId="4" fontId="11" fillId="9" borderId="0" xfId="1" applyNumberFormat="1" applyFont="1" applyFill="1" applyBorder="1" applyAlignment="1"/>
    <xf numFmtId="4" fontId="11" fillId="8" borderId="1" xfId="1" applyNumberFormat="1" applyFont="1" applyFill="1" applyBorder="1" applyAlignment="1">
      <alignment vertical="center"/>
    </xf>
    <xf numFmtId="4" fontId="11" fillId="0" borderId="1" xfId="1" applyNumberFormat="1" applyFont="1" applyFill="1" applyBorder="1" applyAlignment="1">
      <alignment vertical="center"/>
    </xf>
    <xf numFmtId="4" fontId="12" fillId="0" borderId="0" xfId="1" applyNumberFormat="1" applyFont="1" applyFill="1" applyBorder="1" applyAlignment="1" applyProtection="1">
      <alignment vertical="center"/>
    </xf>
    <xf numFmtId="4" fontId="11" fillId="0" borderId="0" xfId="1" applyNumberFormat="1" applyFont="1" applyFill="1" applyAlignment="1">
      <alignment horizontal="right"/>
    </xf>
    <xf numFmtId="4" fontId="12" fillId="0" borderId="0" xfId="1" applyNumberFormat="1" applyFont="1" applyFill="1" applyBorder="1" applyAlignment="1">
      <alignment wrapText="1"/>
    </xf>
    <xf numFmtId="4" fontId="12" fillId="0" borderId="0" xfId="1" applyNumberFormat="1" applyFont="1" applyFill="1" applyBorder="1" applyAlignment="1" applyProtection="1">
      <alignment horizontal="right" vertical="top"/>
    </xf>
    <xf numFmtId="4" fontId="11" fillId="0" borderId="0" xfId="1" applyNumberFormat="1" applyFont="1" applyFill="1" applyAlignment="1"/>
    <xf numFmtId="4" fontId="12" fillId="0" borderId="0" xfId="1" applyNumberFormat="1" applyFont="1" applyFill="1" applyBorder="1" applyAlignment="1">
      <alignment horizontal="right" wrapText="1"/>
    </xf>
    <xf numFmtId="3" fontId="4" fillId="12" borderId="1" xfId="1" applyNumberFormat="1" applyFont="1" applyFill="1" applyBorder="1" applyAlignment="1">
      <alignment vertical="center"/>
    </xf>
    <xf numFmtId="3" fontId="11" fillId="12" borderId="1" xfId="1" applyNumberFormat="1" applyFont="1" applyFill="1" applyBorder="1" applyAlignment="1"/>
    <xf numFmtId="4" fontId="12" fillId="3" borderId="1" xfId="1" applyNumberFormat="1" applyFont="1" applyFill="1" applyBorder="1"/>
    <xf numFmtId="4" fontId="12" fillId="0" borderId="0" xfId="0" applyNumberFormat="1" applyFont="1" applyAlignment="1">
      <alignment horizontal="center" vertical="center"/>
    </xf>
    <xf numFmtId="4" fontId="12" fillId="0" borderId="1" xfId="1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vertical="center" wrapText="1"/>
    </xf>
    <xf numFmtId="0" fontId="1" fillId="0" borderId="1" xfId="0" quotePrefix="1" applyFont="1" applyBorder="1" applyAlignment="1" applyProtection="1">
      <alignment horizontal="center" vertical="center"/>
    </xf>
    <xf numFmtId="3" fontId="12" fillId="0" borderId="1" xfId="0" applyNumberFormat="1" applyFont="1" applyFill="1" applyBorder="1" applyAlignment="1">
      <alignment vertical="center"/>
    </xf>
    <xf numFmtId="0" fontId="9" fillId="0" borderId="0" xfId="1" applyFont="1" applyFill="1" applyAlignment="1">
      <alignment horizontal="left" vertical="top"/>
    </xf>
    <xf numFmtId="3" fontId="9" fillId="0" borderId="0" xfId="1" applyNumberFormat="1" applyFont="1" applyFill="1"/>
    <xf numFmtId="0" fontId="7" fillId="0" borderId="1" xfId="0" quotePrefix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/>
    </xf>
    <xf numFmtId="3" fontId="12" fillId="0" borderId="2" xfId="1" applyNumberFormat="1" applyFont="1" applyFill="1" applyBorder="1" applyAlignment="1" applyProtection="1">
      <alignment horizontal="left" vertical="top"/>
    </xf>
    <xf numFmtId="3" fontId="12" fillId="0" borderId="0" xfId="1" applyNumberFormat="1" applyFont="1" applyFill="1" applyBorder="1"/>
    <xf numFmtId="3" fontId="12" fillId="13" borderId="1" xfId="0" applyNumberFormat="1" applyFont="1" applyFill="1" applyBorder="1" applyAlignment="1" applyProtection="1">
      <alignment vertical="top"/>
    </xf>
    <xf numFmtId="4" fontId="12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 applyProtection="1">
      <alignment vertical="center"/>
    </xf>
    <xf numFmtId="3" fontId="11" fillId="0" borderId="1" xfId="0" applyNumberFormat="1" applyFont="1" applyFill="1" applyBorder="1" applyAlignment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Protection="1"/>
    <xf numFmtId="0" fontId="7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3" fontId="12" fillId="0" borderId="1" xfId="1" applyNumberFormat="1" applyFont="1" applyFill="1" applyBorder="1" applyAlignment="1">
      <alignment horizontal="center"/>
    </xf>
    <xf numFmtId="3" fontId="11" fillId="0" borderId="6" xfId="1" applyNumberFormat="1" applyFont="1" applyFill="1" applyBorder="1" applyAlignment="1">
      <alignment horizontal="center"/>
    </xf>
    <xf numFmtId="0" fontId="7" fillId="0" borderId="1" xfId="1" applyFont="1" applyFill="1" applyBorder="1" applyAlignment="1" applyProtection="1">
      <alignment vertical="top"/>
    </xf>
    <xf numFmtId="49" fontId="13" fillId="0" borderId="7" xfId="0" applyNumberFormat="1" applyFont="1" applyFill="1" applyBorder="1" applyAlignment="1">
      <alignment vertical="top"/>
    </xf>
    <xf numFmtId="0" fontId="9" fillId="0" borderId="1" xfId="1" applyFont="1" applyFill="1" applyBorder="1" applyAlignment="1" applyProtection="1">
      <alignment vertical="top"/>
    </xf>
    <xf numFmtId="0" fontId="9" fillId="0" borderId="1" xfId="1" applyFont="1" applyFill="1" applyBorder="1" applyAlignment="1" applyProtection="1">
      <alignment horizontal="left" vertical="top" wrapText="1"/>
    </xf>
    <xf numFmtId="0" fontId="9" fillId="0" borderId="1" xfId="1" quotePrefix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horizontal="left" vertical="top" wrapText="1"/>
    </xf>
    <xf numFmtId="0" fontId="15" fillId="0" borderId="6" xfId="0" applyFont="1" applyFill="1" applyBorder="1" applyAlignment="1" applyProtection="1">
      <alignment vertical="center"/>
    </xf>
    <xf numFmtId="3" fontId="12" fillId="14" borderId="1" xfId="1" applyNumberFormat="1" applyFont="1" applyFill="1" applyBorder="1"/>
    <xf numFmtId="4" fontId="12" fillId="14" borderId="1" xfId="1" applyNumberFormat="1" applyFont="1" applyFill="1" applyBorder="1"/>
    <xf numFmtId="4" fontId="12" fillId="13" borderId="1" xfId="0" applyNumberFormat="1" applyFont="1" applyFill="1" applyBorder="1" applyAlignment="1" applyProtection="1">
      <alignment vertical="center"/>
    </xf>
    <xf numFmtId="0" fontId="17" fillId="10" borderId="8" xfId="0" applyFont="1" applyFill="1" applyBorder="1" applyAlignment="1">
      <alignment horizontal="center" vertical="top" wrapText="1"/>
    </xf>
    <xf numFmtId="0" fontId="15" fillId="0" borderId="3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4" fontId="4" fillId="4" borderId="1" xfId="1" applyNumberFormat="1" applyFont="1" applyFill="1" applyBorder="1" applyAlignment="1">
      <alignment vertical="center"/>
    </xf>
    <xf numFmtId="4" fontId="12" fillId="12" borderId="1" xfId="1" applyNumberFormat="1" applyFont="1" applyFill="1" applyBorder="1" applyAlignment="1"/>
    <xf numFmtId="0" fontId="10" fillId="0" borderId="0" xfId="1" applyFont="1" applyFill="1" applyAlignment="1">
      <alignment horizontal="center"/>
    </xf>
    <xf numFmtId="3" fontId="12" fillId="0" borderId="0" xfId="1" applyNumberFormat="1" applyFont="1" applyFill="1" applyBorder="1" applyAlignment="1" applyProtection="1">
      <alignment horizontal="center" vertical="top" wrapText="1"/>
    </xf>
    <xf numFmtId="0" fontId="7" fillId="0" borderId="0" xfId="1" applyFont="1" applyFill="1" applyAlignment="1">
      <alignment horizontal="center"/>
    </xf>
    <xf numFmtId="3" fontId="10" fillId="0" borderId="0" xfId="1" applyNumberFormat="1" applyFont="1" applyFill="1" applyAlignment="1">
      <alignment horizontal="center"/>
    </xf>
    <xf numFmtId="3" fontId="10" fillId="0" borderId="1" xfId="1" applyNumberFormat="1" applyFont="1" applyFill="1" applyBorder="1" applyAlignment="1">
      <alignment horizontal="center"/>
    </xf>
    <xf numFmtId="0" fontId="18" fillId="9" borderId="1" xfId="0" applyFont="1" applyFill="1" applyBorder="1" applyAlignment="1">
      <alignment vertical="top" wrapText="1"/>
    </xf>
    <xf numFmtId="3" fontId="12" fillId="0" borderId="1" xfId="1" applyNumberFormat="1" applyFont="1" applyBorder="1" applyAlignment="1"/>
    <xf numFmtId="4" fontId="12" fillId="0" borderId="1" xfId="1" applyNumberFormat="1" applyFont="1" applyBorder="1" applyAlignment="1"/>
    <xf numFmtId="3" fontId="12" fillId="12" borderId="1" xfId="1" applyNumberFormat="1" applyFont="1" applyFill="1" applyBorder="1" applyAlignment="1"/>
    <xf numFmtId="3" fontId="10" fillId="0" borderId="0" xfId="1" applyNumberFormat="1" applyFont="1" applyFill="1" applyBorder="1" applyAlignment="1">
      <alignment horizontal="center"/>
    </xf>
    <xf numFmtId="4" fontId="11" fillId="0" borderId="0" xfId="1" applyNumberFormat="1" applyFont="1" applyFill="1" applyBorder="1"/>
    <xf numFmtId="4" fontId="11" fillId="4" borderId="1" xfId="1" applyNumberFormat="1" applyFont="1" applyFill="1" applyBorder="1" applyAlignment="1"/>
    <xf numFmtId="3" fontId="12" fillId="13" borderId="1" xfId="1" applyNumberFormat="1" applyFont="1" applyFill="1" applyBorder="1"/>
    <xf numFmtId="4" fontId="12" fillId="13" borderId="1" xfId="1" applyNumberFormat="1" applyFont="1" applyFill="1" applyBorder="1"/>
    <xf numFmtId="4" fontId="11" fillId="0" borderId="0" xfId="1" applyNumberFormat="1" applyFont="1" applyFill="1" applyBorder="1" applyAlignment="1" applyProtection="1">
      <alignment vertical="center" wrapText="1"/>
    </xf>
    <xf numFmtId="0" fontId="7" fillId="0" borderId="4" xfId="1" applyFont="1" applyBorder="1" applyAlignment="1" applyProtection="1">
      <alignment horizontal="left"/>
    </xf>
    <xf numFmtId="0" fontId="7" fillId="0" borderId="2" xfId="1" applyFont="1" applyBorder="1" applyAlignment="1" applyProtection="1">
      <alignment horizontal="left"/>
    </xf>
    <xf numFmtId="0" fontId="7" fillId="0" borderId="5" xfId="1" applyFont="1" applyBorder="1" applyAlignment="1" applyProtection="1">
      <alignment horizontal="left"/>
    </xf>
    <xf numFmtId="0" fontId="7" fillId="0" borderId="1" xfId="1" applyFont="1" applyBorder="1" applyAlignment="1" applyProtection="1">
      <alignment horizontal="left"/>
    </xf>
    <xf numFmtId="0" fontId="7" fillId="0" borderId="0" xfId="2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/>
    </xf>
  </cellXfs>
  <cellStyles count="3">
    <cellStyle name="Normal" xfId="0" builtinId="0"/>
    <cellStyle name="Normal_file buget finale - var II - aprobate" xfId="1" xr:uid="{00000000-0005-0000-0000-000001000000}"/>
    <cellStyle name="Normal_mach14 si 15" xfId="2" xr:uid="{00000000-0005-0000-0000-00000200000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ro\comune_buget\2.%20Bilant%20dec%202019\bugete%20an%202019\FILE%20bg%20stat%20an%202019%20din%2019.03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ro\comune_buget\2.%20Bilant%20dec%202019\bugete%20an%202019\File%20bg%20stat%2024.12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 ilie"/>
      <sheetName val="centr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onrc"/>
      <sheetName val="anc"/>
      <sheetName val="inc"/>
      <sheetName val="anabi"/>
      <sheetName val="dnp"/>
      <sheetName val="CA"/>
    </sheetNames>
    <sheetDataSet>
      <sheetData sheetId="0"/>
      <sheetData sheetId="1"/>
      <sheetData sheetId="2">
        <row r="26">
          <cell r="G26">
            <v>102303000</v>
          </cell>
        </row>
      </sheetData>
      <sheetData sheetId="3">
        <row r="26">
          <cell r="G26">
            <v>82329000</v>
          </cell>
        </row>
      </sheetData>
      <sheetData sheetId="4">
        <row r="26">
          <cell r="G26">
            <v>77176000</v>
          </cell>
        </row>
      </sheetData>
      <sheetData sheetId="5">
        <row r="26">
          <cell r="G26">
            <v>69490000</v>
          </cell>
        </row>
      </sheetData>
      <sheetData sheetId="6">
        <row r="26">
          <cell r="G26">
            <v>78114000</v>
          </cell>
        </row>
      </sheetData>
      <sheetData sheetId="7">
        <row r="26">
          <cell r="G26">
            <v>69498000</v>
          </cell>
        </row>
      </sheetData>
      <sheetData sheetId="8">
        <row r="26">
          <cell r="G26">
            <v>328347000</v>
          </cell>
        </row>
      </sheetData>
      <sheetData sheetId="9">
        <row r="26">
          <cell r="G26">
            <v>124385000</v>
          </cell>
        </row>
      </sheetData>
      <sheetData sheetId="10">
        <row r="26">
          <cell r="G26">
            <v>72522000</v>
          </cell>
        </row>
      </sheetData>
      <sheetData sheetId="11">
        <row r="26">
          <cell r="G26">
            <v>177778000</v>
          </cell>
        </row>
        <row r="27">
          <cell r="G27">
            <v>177778000</v>
          </cell>
        </row>
        <row r="28">
          <cell r="G28">
            <v>17011000</v>
          </cell>
        </row>
        <row r="29">
          <cell r="G29">
            <v>17011000</v>
          </cell>
        </row>
        <row r="30">
          <cell r="G30">
            <v>27965000</v>
          </cell>
        </row>
        <row r="31">
          <cell r="G31">
            <v>27965000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210000</v>
          </cell>
        </row>
        <row r="37">
          <cell r="G37">
            <v>210000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1400000</v>
          </cell>
        </row>
        <row r="41">
          <cell r="G41">
            <v>1400000</v>
          </cell>
        </row>
        <row r="42">
          <cell r="G42">
            <v>1500000</v>
          </cell>
        </row>
        <row r="43">
          <cell r="G43">
            <v>1500000</v>
          </cell>
        </row>
        <row r="44">
          <cell r="G44">
            <v>5800000</v>
          </cell>
        </row>
        <row r="45">
          <cell r="G45">
            <v>5800000</v>
          </cell>
        </row>
        <row r="46">
          <cell r="G46">
            <v>3940000</v>
          </cell>
        </row>
        <row r="47">
          <cell r="G47">
            <v>3940000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2110000</v>
          </cell>
        </row>
        <row r="55">
          <cell r="G55">
            <v>2110000</v>
          </cell>
        </row>
        <row r="56">
          <cell r="G56">
            <v>700000</v>
          </cell>
        </row>
        <row r="57">
          <cell r="G57">
            <v>700000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5546000</v>
          </cell>
        </row>
        <row r="71">
          <cell r="G71">
            <v>5546000</v>
          </cell>
        </row>
        <row r="76">
          <cell r="G76">
            <v>36000</v>
          </cell>
        </row>
        <row r="77">
          <cell r="G77">
            <v>36000</v>
          </cell>
        </row>
        <row r="78">
          <cell r="G78">
            <v>37000</v>
          </cell>
        </row>
        <row r="79">
          <cell r="G79">
            <v>37000</v>
          </cell>
        </row>
        <row r="80">
          <cell r="G80">
            <v>1800000</v>
          </cell>
        </row>
        <row r="81">
          <cell r="G81">
            <v>1800000</v>
          </cell>
        </row>
        <row r="82">
          <cell r="G82">
            <v>180000</v>
          </cell>
        </row>
        <row r="83">
          <cell r="G83">
            <v>180000</v>
          </cell>
        </row>
        <row r="84">
          <cell r="G84">
            <v>165000</v>
          </cell>
        </row>
        <row r="85">
          <cell r="G85">
            <v>165000</v>
          </cell>
        </row>
        <row r="86">
          <cell r="G86">
            <v>27000</v>
          </cell>
        </row>
        <row r="87">
          <cell r="G87">
            <v>27000</v>
          </cell>
        </row>
        <row r="88">
          <cell r="G88">
            <v>2000</v>
          </cell>
        </row>
        <row r="89">
          <cell r="G89">
            <v>2000</v>
          </cell>
        </row>
        <row r="90">
          <cell r="G90">
            <v>120000</v>
          </cell>
        </row>
        <row r="91">
          <cell r="G91">
            <v>120000</v>
          </cell>
        </row>
        <row r="92">
          <cell r="G92">
            <v>2489000</v>
          </cell>
        </row>
        <row r="93">
          <cell r="G93">
            <v>2489000</v>
          </cell>
        </row>
        <row r="94">
          <cell r="G94">
            <v>1418000</v>
          </cell>
        </row>
        <row r="95">
          <cell r="G95">
            <v>1418000</v>
          </cell>
        </row>
        <row r="96">
          <cell r="G96">
            <v>300000</v>
          </cell>
        </row>
        <row r="97">
          <cell r="G97">
            <v>300000</v>
          </cell>
        </row>
        <row r="100">
          <cell r="G100">
            <v>5000</v>
          </cell>
        </row>
        <row r="101">
          <cell r="G101">
            <v>5000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70000</v>
          </cell>
        </row>
        <row r="105">
          <cell r="G105">
            <v>70000</v>
          </cell>
        </row>
        <row r="108">
          <cell r="G108">
            <v>50000</v>
          </cell>
        </row>
        <row r="109">
          <cell r="G109">
            <v>50000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1000</v>
          </cell>
        </row>
        <row r="113">
          <cell r="G113">
            <v>1000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8000</v>
          </cell>
        </row>
        <row r="117">
          <cell r="G117">
            <v>8000</v>
          </cell>
        </row>
        <row r="118">
          <cell r="G118">
            <v>20000</v>
          </cell>
        </row>
        <row r="119">
          <cell r="G119">
            <v>20000</v>
          </cell>
        </row>
        <row r="122">
          <cell r="G122">
            <v>4000</v>
          </cell>
        </row>
        <row r="123">
          <cell r="G123">
            <v>4000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50000</v>
          </cell>
        </row>
        <row r="127">
          <cell r="G127">
            <v>50000</v>
          </cell>
        </row>
        <row r="128">
          <cell r="G128">
            <v>1000000</v>
          </cell>
        </row>
        <row r="129">
          <cell r="G129">
            <v>1000000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220000</v>
          </cell>
        </row>
        <row r="133">
          <cell r="G133">
            <v>220000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0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4">
          <cell r="G154">
            <v>0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0</v>
          </cell>
        </row>
        <row r="160">
          <cell r="G160">
            <v>0</v>
          </cell>
        </row>
        <row r="161">
          <cell r="G161">
            <v>0</v>
          </cell>
        </row>
        <row r="166">
          <cell r="G166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4">
          <cell r="G224">
            <v>0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0</v>
          </cell>
        </row>
        <row r="232">
          <cell r="G232">
            <v>0</v>
          </cell>
        </row>
        <row r="233">
          <cell r="G233">
            <v>0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G236">
            <v>0</v>
          </cell>
        </row>
        <row r="237">
          <cell r="G237">
            <v>0</v>
          </cell>
        </row>
        <row r="240">
          <cell r="G240">
            <v>0</v>
          </cell>
        </row>
        <row r="241">
          <cell r="G241">
            <v>0</v>
          </cell>
        </row>
        <row r="242">
          <cell r="G242">
            <v>0</v>
          </cell>
        </row>
        <row r="243">
          <cell r="G243">
            <v>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G248">
            <v>0</v>
          </cell>
        </row>
        <row r="249">
          <cell r="G249">
            <v>0</v>
          </cell>
        </row>
        <row r="250">
          <cell r="G250">
            <v>1590000</v>
          </cell>
        </row>
        <row r="251">
          <cell r="G251">
            <v>1590000</v>
          </cell>
        </row>
        <row r="254">
          <cell r="G254">
            <v>0</v>
          </cell>
        </row>
        <row r="255">
          <cell r="G255">
            <v>0</v>
          </cell>
        </row>
        <row r="262">
          <cell r="G262">
            <v>0</v>
          </cell>
        </row>
        <row r="263">
          <cell r="G263">
            <v>0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G266">
            <v>0</v>
          </cell>
        </row>
        <row r="267">
          <cell r="G267">
            <v>0</v>
          </cell>
        </row>
        <row r="268">
          <cell r="G268">
            <v>0</v>
          </cell>
        </row>
        <row r="269">
          <cell r="G269">
            <v>0</v>
          </cell>
        </row>
        <row r="270">
          <cell r="G270">
            <v>0</v>
          </cell>
        </row>
        <row r="271">
          <cell r="G271">
            <v>0</v>
          </cell>
        </row>
        <row r="299">
          <cell r="G299">
            <v>2400000</v>
          </cell>
        </row>
        <row r="300">
          <cell r="G300">
            <v>2400000</v>
          </cell>
        </row>
        <row r="301">
          <cell r="G301">
            <v>40000</v>
          </cell>
        </row>
        <row r="302">
          <cell r="G302">
            <v>40000</v>
          </cell>
        </row>
        <row r="303">
          <cell r="G303">
            <v>3000000</v>
          </cell>
        </row>
        <row r="304">
          <cell r="G304">
            <v>3000000</v>
          </cell>
        </row>
        <row r="307">
          <cell r="G307">
            <v>300000</v>
          </cell>
        </row>
        <row r="308">
          <cell r="G308">
            <v>300000</v>
          </cell>
        </row>
        <row r="330">
          <cell r="G330">
            <v>0</v>
          </cell>
        </row>
        <row r="331">
          <cell r="G331">
            <v>0</v>
          </cell>
        </row>
        <row r="334">
          <cell r="G334">
            <v>0</v>
          </cell>
        </row>
        <row r="335">
          <cell r="G335">
            <v>0</v>
          </cell>
        </row>
        <row r="338">
          <cell r="G338">
            <v>0</v>
          </cell>
        </row>
        <row r="339">
          <cell r="G339">
            <v>0</v>
          </cell>
        </row>
      </sheetData>
      <sheetData sheetId="12">
        <row r="26">
          <cell r="G26">
            <v>88494000</v>
          </cell>
        </row>
      </sheetData>
      <sheetData sheetId="13">
        <row r="26">
          <cell r="G26">
            <v>85686000</v>
          </cell>
        </row>
      </sheetData>
      <sheetData sheetId="14">
        <row r="26">
          <cell r="G26">
            <v>58841000</v>
          </cell>
        </row>
      </sheetData>
      <sheetData sheetId="15">
        <row r="26">
          <cell r="G26">
            <v>112609000</v>
          </cell>
        </row>
      </sheetData>
      <sheetData sheetId="16">
        <row r="26">
          <cell r="G26">
            <v>115619000</v>
          </cell>
        </row>
      </sheetData>
      <sheetData sheetId="17">
        <row r="26">
          <cell r="G26">
            <v>52242000</v>
          </cell>
        </row>
      </sheetData>
      <sheetData sheetId="18">
        <row r="26">
          <cell r="G26">
            <v>97675000</v>
          </cell>
        </row>
      </sheetData>
      <sheetData sheetId="19">
        <row r="26">
          <cell r="G26">
            <v>11362000</v>
          </cell>
        </row>
      </sheetData>
      <sheetData sheetId="20">
        <row r="26">
          <cell r="G26">
            <v>1720000</v>
          </cell>
        </row>
      </sheetData>
      <sheetData sheetId="21">
        <row r="26">
          <cell r="G26">
            <v>3739000</v>
          </cell>
        </row>
      </sheetData>
      <sheetData sheetId="22">
        <row r="26">
          <cell r="G26">
            <v>45700000</v>
          </cell>
        </row>
      </sheetData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 ilie"/>
      <sheetName val="centr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inc"/>
      <sheetName val="anabi"/>
      <sheetName val="anc"/>
      <sheetName val="dnp"/>
      <sheetName val="onrc"/>
      <sheetName val="dipfie"/>
      <sheetName val="virari1"/>
      <sheetName val="infl rectif"/>
    </sheetNames>
    <sheetDataSet>
      <sheetData sheetId="0"/>
      <sheetData sheetId="1"/>
      <sheetData sheetId="2">
        <row r="26">
          <cell r="G26">
            <v>102919000</v>
          </cell>
        </row>
      </sheetData>
      <sheetData sheetId="3">
        <row r="26">
          <cell r="G26">
            <v>81869000</v>
          </cell>
        </row>
      </sheetData>
      <sheetData sheetId="4">
        <row r="26">
          <cell r="G26">
            <v>75706000</v>
          </cell>
        </row>
      </sheetData>
      <sheetData sheetId="5">
        <row r="26">
          <cell r="G26">
            <v>68820000</v>
          </cell>
        </row>
      </sheetData>
      <sheetData sheetId="6">
        <row r="26">
          <cell r="G26">
            <v>77460000</v>
          </cell>
        </row>
      </sheetData>
      <sheetData sheetId="7">
        <row r="26">
          <cell r="G26">
            <v>71979000</v>
          </cell>
        </row>
      </sheetData>
      <sheetData sheetId="8">
        <row r="26">
          <cell r="G26">
            <v>332228000</v>
          </cell>
        </row>
      </sheetData>
      <sheetData sheetId="9">
        <row r="26">
          <cell r="G26">
            <v>126897000</v>
          </cell>
        </row>
      </sheetData>
      <sheetData sheetId="10">
        <row r="26">
          <cell r="G26">
            <v>75012000</v>
          </cell>
        </row>
      </sheetData>
      <sheetData sheetId="11">
        <row r="26">
          <cell r="G26">
            <v>178851000</v>
          </cell>
        </row>
        <row r="27">
          <cell r="G27">
            <v>178851000</v>
          </cell>
        </row>
        <row r="28">
          <cell r="G28">
            <v>18061000</v>
          </cell>
        </row>
        <row r="29">
          <cell r="G29">
            <v>18061000</v>
          </cell>
        </row>
        <row r="30">
          <cell r="G30">
            <v>25375000</v>
          </cell>
        </row>
        <row r="31">
          <cell r="G31">
            <v>25375000</v>
          </cell>
        </row>
        <row r="32">
          <cell r="G32">
            <v>8000</v>
          </cell>
        </row>
        <row r="33">
          <cell r="G33">
            <v>8000</v>
          </cell>
        </row>
        <row r="34">
          <cell r="G34">
            <v>144000</v>
          </cell>
        </row>
        <row r="35">
          <cell r="G35">
            <v>144000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1624000</v>
          </cell>
        </row>
        <row r="39">
          <cell r="G39">
            <v>1624000</v>
          </cell>
        </row>
        <row r="40">
          <cell r="G40">
            <v>1621000</v>
          </cell>
        </row>
        <row r="41">
          <cell r="G41">
            <v>1621000</v>
          </cell>
        </row>
        <row r="42">
          <cell r="G42">
            <v>4704000</v>
          </cell>
        </row>
        <row r="43">
          <cell r="G43">
            <v>4704000</v>
          </cell>
        </row>
        <row r="44">
          <cell r="G44">
            <v>5663000</v>
          </cell>
        </row>
        <row r="45">
          <cell r="G45">
            <v>5663000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2103000</v>
          </cell>
        </row>
        <row r="53">
          <cell r="G53">
            <v>2103000</v>
          </cell>
        </row>
        <row r="54">
          <cell r="G54">
            <v>714000</v>
          </cell>
        </row>
        <row r="55">
          <cell r="G55">
            <v>714000</v>
          </cell>
        </row>
        <row r="58">
          <cell r="G58">
            <v>1298000</v>
          </cell>
        </row>
        <row r="59">
          <cell r="G59">
            <v>1298000</v>
          </cell>
        </row>
        <row r="60">
          <cell r="G60">
            <v>39000</v>
          </cell>
        </row>
        <row r="61">
          <cell r="G61">
            <v>39000</v>
          </cell>
        </row>
        <row r="62">
          <cell r="G62">
            <v>380000</v>
          </cell>
        </row>
        <row r="63">
          <cell r="G63">
            <v>380000</v>
          </cell>
        </row>
        <row r="64">
          <cell r="G64">
            <v>14000</v>
          </cell>
        </row>
        <row r="65">
          <cell r="G65">
            <v>14000</v>
          </cell>
        </row>
        <row r="66">
          <cell r="G66">
            <v>46000</v>
          </cell>
        </row>
        <row r="67">
          <cell r="G67">
            <v>46000</v>
          </cell>
        </row>
        <row r="68">
          <cell r="G68">
            <v>5069000</v>
          </cell>
        </row>
        <row r="69">
          <cell r="G69">
            <v>5069000</v>
          </cell>
        </row>
        <row r="74">
          <cell r="G74">
            <v>53000</v>
          </cell>
        </row>
        <row r="75">
          <cell r="G75">
            <v>53000</v>
          </cell>
        </row>
        <row r="76">
          <cell r="G76">
            <v>49000</v>
          </cell>
        </row>
        <row r="77">
          <cell r="G77">
            <v>49000</v>
          </cell>
        </row>
        <row r="78">
          <cell r="G78">
            <v>3133000</v>
          </cell>
        </row>
        <row r="79">
          <cell r="G79">
            <v>3133000</v>
          </cell>
        </row>
        <row r="80">
          <cell r="G80">
            <v>251000</v>
          </cell>
        </row>
        <row r="81">
          <cell r="G81">
            <v>251000</v>
          </cell>
        </row>
        <row r="82">
          <cell r="G82">
            <v>189000</v>
          </cell>
        </row>
        <row r="83">
          <cell r="G83">
            <v>189000</v>
          </cell>
        </row>
        <row r="84">
          <cell r="G84">
            <v>47000</v>
          </cell>
        </row>
        <row r="85">
          <cell r="G85">
            <v>47000</v>
          </cell>
        </row>
        <row r="86">
          <cell r="G86">
            <v>3000</v>
          </cell>
        </row>
        <row r="87">
          <cell r="G87">
            <v>3000</v>
          </cell>
        </row>
        <row r="88">
          <cell r="G88">
            <v>123000</v>
          </cell>
        </row>
        <row r="89">
          <cell r="G89">
            <v>123000</v>
          </cell>
        </row>
        <row r="90">
          <cell r="G90">
            <v>1894000</v>
          </cell>
        </row>
        <row r="91">
          <cell r="G91">
            <v>1894000</v>
          </cell>
        </row>
        <row r="92">
          <cell r="G92">
            <v>711000</v>
          </cell>
        </row>
        <row r="93">
          <cell r="G93">
            <v>711000</v>
          </cell>
        </row>
        <row r="94">
          <cell r="G94">
            <v>263000</v>
          </cell>
        </row>
        <row r="95">
          <cell r="G95">
            <v>263000</v>
          </cell>
        </row>
        <row r="98">
          <cell r="G98">
            <v>5000</v>
          </cell>
        </row>
        <row r="99">
          <cell r="G99">
            <v>5000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122000</v>
          </cell>
        </row>
        <row r="103">
          <cell r="G103">
            <v>122000</v>
          </cell>
        </row>
        <row r="106">
          <cell r="G106">
            <v>72000</v>
          </cell>
        </row>
        <row r="107">
          <cell r="G107">
            <v>72000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14000</v>
          </cell>
        </row>
        <row r="111">
          <cell r="G111">
            <v>14000</v>
          </cell>
        </row>
        <row r="112">
          <cell r="G112">
            <v>10000</v>
          </cell>
        </row>
        <row r="113">
          <cell r="G113">
            <v>10000</v>
          </cell>
        </row>
        <row r="114">
          <cell r="G114">
            <v>3000</v>
          </cell>
        </row>
        <row r="115">
          <cell r="G115">
            <v>3000</v>
          </cell>
        </row>
        <row r="116">
          <cell r="G116">
            <v>32000</v>
          </cell>
        </row>
        <row r="117">
          <cell r="G117">
            <v>32000</v>
          </cell>
        </row>
        <row r="120">
          <cell r="G120">
            <v>3000</v>
          </cell>
        </row>
        <row r="121">
          <cell r="G121">
            <v>3000</v>
          </cell>
        </row>
        <row r="122">
          <cell r="G122">
            <v>0</v>
          </cell>
        </row>
        <row r="123">
          <cell r="G123">
            <v>0</v>
          </cell>
        </row>
        <row r="124">
          <cell r="G124">
            <v>79000</v>
          </cell>
        </row>
        <row r="125">
          <cell r="G125">
            <v>79000</v>
          </cell>
        </row>
        <row r="126">
          <cell r="G126">
            <v>1350000</v>
          </cell>
        </row>
        <row r="127">
          <cell r="G127">
            <v>1350000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164000</v>
          </cell>
        </row>
        <row r="131">
          <cell r="G131">
            <v>164000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2">
          <cell r="G142">
            <v>0</v>
          </cell>
        </row>
        <row r="143">
          <cell r="G143">
            <v>0</v>
          </cell>
        </row>
        <row r="148">
          <cell r="G148">
            <v>0</v>
          </cell>
        </row>
        <row r="149">
          <cell r="G149">
            <v>0</v>
          </cell>
        </row>
        <row r="154">
          <cell r="G154">
            <v>0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G177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G212">
            <v>0</v>
          </cell>
        </row>
        <row r="213">
          <cell r="G213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G227">
            <v>0</v>
          </cell>
        </row>
        <row r="230">
          <cell r="G230">
            <v>1478000</v>
          </cell>
        </row>
        <row r="231">
          <cell r="G231">
            <v>1478000</v>
          </cell>
        </row>
        <row r="232">
          <cell r="G232">
            <v>0</v>
          </cell>
        </row>
        <row r="233">
          <cell r="G233">
            <v>0</v>
          </cell>
        </row>
        <row r="234">
          <cell r="G234">
            <v>1100000</v>
          </cell>
        </row>
        <row r="235">
          <cell r="G235">
            <v>1100000</v>
          </cell>
        </row>
        <row r="238">
          <cell r="G238">
            <v>0</v>
          </cell>
        </row>
        <row r="239">
          <cell r="G239">
            <v>0</v>
          </cell>
        </row>
        <row r="246">
          <cell r="G246">
            <v>49000</v>
          </cell>
        </row>
        <row r="247">
          <cell r="G247">
            <v>49000</v>
          </cell>
        </row>
        <row r="248">
          <cell r="G248">
            <v>0</v>
          </cell>
        </row>
        <row r="249">
          <cell r="G249">
            <v>0</v>
          </cell>
        </row>
        <row r="250">
          <cell r="G250">
            <v>0</v>
          </cell>
        </row>
        <row r="251">
          <cell r="G251">
            <v>0</v>
          </cell>
        </row>
        <row r="252">
          <cell r="G252">
            <v>0</v>
          </cell>
        </row>
        <row r="253">
          <cell r="G253">
            <v>0</v>
          </cell>
        </row>
        <row r="254">
          <cell r="G254">
            <v>0</v>
          </cell>
        </row>
        <row r="255">
          <cell r="G255">
            <v>0</v>
          </cell>
        </row>
        <row r="283">
          <cell r="G283">
            <v>3816000</v>
          </cell>
        </row>
        <row r="284">
          <cell r="G284">
            <v>3816000</v>
          </cell>
        </row>
        <row r="285">
          <cell r="G285">
            <v>104000</v>
          </cell>
        </row>
        <row r="286">
          <cell r="G286">
            <v>104000</v>
          </cell>
        </row>
        <row r="287">
          <cell r="G287">
            <v>5759000</v>
          </cell>
        </row>
        <row r="288">
          <cell r="G288">
            <v>5759000</v>
          </cell>
        </row>
        <row r="291">
          <cell r="G291">
            <v>406000</v>
          </cell>
        </row>
        <row r="292">
          <cell r="G292">
            <v>406000</v>
          </cell>
        </row>
        <row r="314">
          <cell r="G314">
            <v>0</v>
          </cell>
        </row>
        <row r="315">
          <cell r="G315">
            <v>0</v>
          </cell>
        </row>
        <row r="318">
          <cell r="G318">
            <v>0</v>
          </cell>
        </row>
        <row r="319">
          <cell r="G319">
            <v>0</v>
          </cell>
        </row>
        <row r="322">
          <cell r="G322">
            <v>0</v>
          </cell>
        </row>
        <row r="323">
          <cell r="G323">
            <v>0</v>
          </cell>
        </row>
      </sheetData>
      <sheetData sheetId="12">
        <row r="26">
          <cell r="G26">
            <v>88288000</v>
          </cell>
        </row>
      </sheetData>
      <sheetData sheetId="13">
        <row r="26">
          <cell r="G26">
            <v>85935000</v>
          </cell>
        </row>
      </sheetData>
      <sheetData sheetId="14">
        <row r="26">
          <cell r="G26">
            <v>58871000</v>
          </cell>
        </row>
      </sheetData>
      <sheetData sheetId="15">
        <row r="26">
          <cell r="G26">
            <v>113261000</v>
          </cell>
        </row>
      </sheetData>
      <sheetData sheetId="16">
        <row r="26">
          <cell r="G26">
            <v>114060000</v>
          </cell>
        </row>
      </sheetData>
      <sheetData sheetId="17">
        <row r="26">
          <cell r="G26">
            <v>50373000</v>
          </cell>
        </row>
      </sheetData>
      <sheetData sheetId="18">
        <row r="26">
          <cell r="G26">
            <v>1175000</v>
          </cell>
        </row>
      </sheetData>
      <sheetData sheetId="19">
        <row r="26">
          <cell r="G26">
            <v>3026000</v>
          </cell>
        </row>
      </sheetData>
      <sheetData sheetId="20">
        <row r="26">
          <cell r="G26">
            <v>11813000</v>
          </cell>
        </row>
      </sheetData>
      <sheetData sheetId="21">
        <row r="26">
          <cell r="G26">
            <v>46687000</v>
          </cell>
        </row>
      </sheetData>
      <sheetData sheetId="22">
        <row r="26">
          <cell r="G26">
            <v>100775000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H418"/>
  <sheetViews>
    <sheetView tabSelected="1" zoomScale="70" zoomScaleNormal="70" workbookViewId="0">
      <selection activeCell="AD10" sqref="AD10"/>
    </sheetView>
  </sheetViews>
  <sheetFormatPr defaultColWidth="9.140625" defaultRowHeight="18" x14ac:dyDescent="0.35"/>
  <cols>
    <col min="1" max="1" width="4.42578125" style="3" customWidth="1"/>
    <col min="2" max="2" width="7.42578125" style="3" customWidth="1"/>
    <col min="3" max="3" width="9.42578125" style="3" customWidth="1"/>
    <col min="4" max="4" width="25.42578125" style="33" customWidth="1"/>
    <col min="5" max="7" width="13.85546875" style="99" customWidth="1"/>
    <col min="8" max="8" width="15.42578125" style="47" customWidth="1"/>
    <col min="9" max="9" width="20.140625" style="126" customWidth="1"/>
    <col min="10" max="10" width="17.42578125" style="126" customWidth="1"/>
    <col min="11" max="11" width="19.42578125" style="126" customWidth="1"/>
    <col min="12" max="13" width="17.42578125" style="126" customWidth="1"/>
    <col min="14" max="14" width="1.85546875" style="85" customWidth="1"/>
    <col min="15" max="15" width="10.42578125" style="197" customWidth="1"/>
    <col min="16" max="16" width="11.42578125" style="25" hidden="1" customWidth="1"/>
    <col min="17" max="17" width="15.5703125" style="25" customWidth="1"/>
    <col min="18" max="18" width="11.42578125" style="25" hidden="1" customWidth="1"/>
    <col min="19" max="19" width="15.5703125" style="25" customWidth="1"/>
    <col min="20" max="23" width="11.42578125" style="25" hidden="1" customWidth="1"/>
    <col min="24" max="26" width="11.42578125" style="25" customWidth="1"/>
    <col min="27" max="37" width="10.42578125" style="25" customWidth="1"/>
    <col min="38" max="216" width="9.140625" style="25"/>
    <col min="217" max="16384" width="9.140625" style="3"/>
  </cols>
  <sheetData>
    <row r="1" spans="1:19" s="25" customFormat="1" ht="18.75" customHeight="1" x14ac:dyDescent="0.35">
      <c r="A1" s="176" t="s">
        <v>327</v>
      </c>
      <c r="B1" s="177"/>
      <c r="C1" s="177"/>
      <c r="D1" s="166"/>
      <c r="E1" s="97" t="s">
        <v>0</v>
      </c>
      <c r="F1" s="97" t="s">
        <v>0</v>
      </c>
      <c r="G1" s="97"/>
      <c r="H1" s="97" t="s">
        <v>0</v>
      </c>
      <c r="I1" s="151" t="s">
        <v>0</v>
      </c>
      <c r="J1" s="151" t="s">
        <v>0</v>
      </c>
      <c r="K1" s="151" t="s">
        <v>0</v>
      </c>
      <c r="L1" s="151" t="s">
        <v>0</v>
      </c>
      <c r="M1" s="151" t="s">
        <v>0</v>
      </c>
      <c r="N1" s="85"/>
      <c r="O1" s="197"/>
    </row>
    <row r="2" spans="1:19" s="25" customFormat="1" ht="15.75" customHeight="1" x14ac:dyDescent="0.35">
      <c r="A2" s="177"/>
      <c r="B2" s="177"/>
      <c r="C2" s="177"/>
      <c r="D2" s="178"/>
      <c r="E2" s="98"/>
      <c r="F2" s="98"/>
      <c r="G2" s="98"/>
      <c r="H2" s="98"/>
      <c r="I2" s="152"/>
      <c r="J2" s="152"/>
      <c r="K2" s="152"/>
      <c r="L2" s="154"/>
      <c r="M2" s="155" t="s">
        <v>188</v>
      </c>
      <c r="N2" s="85"/>
      <c r="O2" s="197"/>
    </row>
    <row r="3" spans="1:19" s="25" customFormat="1" ht="29.25" customHeight="1" x14ac:dyDescent="0.35">
      <c r="A3" s="217" t="s">
        <v>189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145"/>
      <c r="M3" s="145"/>
      <c r="N3" s="85"/>
      <c r="O3" s="197"/>
    </row>
    <row r="4" spans="1:19" s="25" customFormat="1" ht="24" customHeight="1" x14ac:dyDescent="0.35">
      <c r="A4" s="218" t="s">
        <v>320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1">
        <f>L10+L172+L196</f>
        <v>0</v>
      </c>
      <c r="M4" s="145"/>
      <c r="N4" s="85"/>
      <c r="O4" s="197"/>
    </row>
    <row r="5" spans="1:19" s="25" customFormat="1" ht="21.75" customHeight="1" x14ac:dyDescent="0.35">
      <c r="A5" s="179"/>
      <c r="B5" s="179"/>
      <c r="C5" s="179"/>
      <c r="D5" s="179"/>
      <c r="E5" s="77"/>
      <c r="F5" s="77"/>
      <c r="G5" s="77"/>
      <c r="H5" s="77"/>
      <c r="I5" s="145"/>
      <c r="J5" s="145"/>
      <c r="K5" s="145"/>
      <c r="L5" s="145"/>
      <c r="M5" s="145"/>
      <c r="N5" s="85"/>
      <c r="O5" s="197"/>
    </row>
    <row r="6" spans="1:19" s="25" customFormat="1" ht="27.75" customHeight="1" x14ac:dyDescent="0.35">
      <c r="A6" s="177"/>
      <c r="B6" s="177"/>
      <c r="C6" s="177"/>
      <c r="D6" s="178"/>
      <c r="E6" s="78"/>
      <c r="F6" s="198"/>
      <c r="G6" s="78"/>
      <c r="H6" s="198"/>
      <c r="I6" s="153"/>
      <c r="J6" s="153"/>
      <c r="K6" s="153"/>
      <c r="L6" s="153"/>
      <c r="M6" s="153"/>
      <c r="N6" s="85"/>
      <c r="O6" s="197"/>
    </row>
    <row r="7" spans="1:19" ht="72.75" customHeight="1" thickBot="1" x14ac:dyDescent="0.35">
      <c r="A7" s="4" t="s">
        <v>1</v>
      </c>
      <c r="B7" s="5" t="s">
        <v>2</v>
      </c>
      <c r="C7" s="4" t="s">
        <v>3</v>
      </c>
      <c r="D7" s="6" t="s">
        <v>4</v>
      </c>
      <c r="E7" s="192" t="s">
        <v>321</v>
      </c>
      <c r="F7" s="192" t="s">
        <v>305</v>
      </c>
      <c r="G7" s="192" t="s">
        <v>322</v>
      </c>
      <c r="H7" s="192" t="s">
        <v>306</v>
      </c>
      <c r="I7" s="131" t="s">
        <v>42</v>
      </c>
      <c r="J7" s="131" t="s">
        <v>93</v>
      </c>
      <c r="K7" s="131" t="s">
        <v>94</v>
      </c>
      <c r="L7" s="131" t="s">
        <v>95</v>
      </c>
      <c r="M7" s="131" t="s">
        <v>96</v>
      </c>
      <c r="N7" s="86"/>
      <c r="O7" s="199"/>
    </row>
    <row r="8" spans="1:19" ht="19.5" customHeight="1" x14ac:dyDescent="0.35">
      <c r="A8" s="212"/>
      <c r="B8" s="213"/>
      <c r="C8" s="213"/>
      <c r="D8" s="214"/>
      <c r="E8" s="180">
        <v>1</v>
      </c>
      <c r="F8" s="181">
        <v>2</v>
      </c>
      <c r="G8" s="180">
        <v>3</v>
      </c>
      <c r="H8" s="181">
        <v>4</v>
      </c>
      <c r="I8" s="132">
        <v>5</v>
      </c>
      <c r="J8" s="132">
        <v>6</v>
      </c>
      <c r="K8" s="132">
        <v>7</v>
      </c>
      <c r="L8" s="132" t="s">
        <v>307</v>
      </c>
      <c r="M8" s="132">
        <v>9</v>
      </c>
      <c r="P8" s="25" t="s">
        <v>324</v>
      </c>
      <c r="R8" s="25" t="s">
        <v>325</v>
      </c>
    </row>
    <row r="9" spans="1:19" ht="19.5" customHeight="1" x14ac:dyDescent="0.35">
      <c r="A9" s="7" t="s">
        <v>5</v>
      </c>
      <c r="B9" s="8"/>
      <c r="C9" s="8"/>
      <c r="D9" s="34"/>
      <c r="E9" s="170"/>
      <c r="F9" s="170"/>
      <c r="G9" s="170"/>
      <c r="H9" s="56"/>
      <c r="I9" s="133"/>
      <c r="J9" s="133"/>
      <c r="K9" s="133">
        <f>K10+K172</f>
        <v>265079148</v>
      </c>
      <c r="L9" s="133"/>
      <c r="M9" s="133"/>
    </row>
    <row r="10" spans="1:19" ht="30.75" customHeight="1" x14ac:dyDescent="0.35">
      <c r="A10" s="9"/>
      <c r="B10" s="10"/>
      <c r="C10" s="11"/>
      <c r="D10" s="35" t="s">
        <v>272</v>
      </c>
      <c r="E10" s="40">
        <f>E11+E146+E155</f>
        <v>253552000</v>
      </c>
      <c r="F10" s="40">
        <f>F11+F146+F155</f>
        <v>256911000</v>
      </c>
      <c r="G10" s="40">
        <f>G11+G146+G155</f>
        <v>253552000</v>
      </c>
      <c r="H10" s="40">
        <f>H11+H146+H155</f>
        <v>256911000</v>
      </c>
      <c r="I10" s="134">
        <f>I11+I147+I154</f>
        <v>255010568</v>
      </c>
      <c r="J10" s="134">
        <f t="shared" ref="J10:K10" si="0">J11+J147+J154</f>
        <v>255010568</v>
      </c>
      <c r="K10" s="134">
        <f t="shared" si="0"/>
        <v>255010568</v>
      </c>
      <c r="L10" s="134">
        <f>J10-K10</f>
        <v>0</v>
      </c>
      <c r="M10" s="134">
        <f>M11+M146+M155</f>
        <v>256410608</v>
      </c>
      <c r="N10" s="88"/>
      <c r="O10" s="200"/>
      <c r="P10" s="167">
        <f>H10-I10</f>
        <v>1900432</v>
      </c>
      <c r="Q10" s="167">
        <f>I10-J10</f>
        <v>0</v>
      </c>
      <c r="R10" s="167">
        <f>H10-K10</f>
        <v>1900432</v>
      </c>
      <c r="S10" s="167">
        <f>J10-K10</f>
        <v>0</v>
      </c>
    </row>
    <row r="11" spans="1:19" ht="18" customHeight="1" x14ac:dyDescent="0.35">
      <c r="A11" s="9"/>
      <c r="B11" s="10"/>
      <c r="C11" s="11"/>
      <c r="D11" s="35" t="s">
        <v>214</v>
      </c>
      <c r="E11" s="41">
        <f t="shared" ref="E11:H11" si="1">E12+E37+E70+E78+E85+E144+E140+E113</f>
        <v>253552000</v>
      </c>
      <c r="F11" s="41">
        <f t="shared" si="1"/>
        <v>256862000</v>
      </c>
      <c r="G11" s="41">
        <f t="shared" si="1"/>
        <v>253552000</v>
      </c>
      <c r="H11" s="41">
        <f t="shared" si="1"/>
        <v>256862000</v>
      </c>
      <c r="I11" s="112">
        <f t="shared" ref="I11:K11" si="2">I12+I37+I70+I78+I85+I144+I140+I113</f>
        <v>255975460</v>
      </c>
      <c r="J11" s="112">
        <f t="shared" si="2"/>
        <v>255975460</v>
      </c>
      <c r="K11" s="112">
        <f t="shared" si="2"/>
        <v>255975460</v>
      </c>
      <c r="L11" s="134">
        <f t="shared" ref="L11:L77" si="3">J11-K11</f>
        <v>0</v>
      </c>
      <c r="M11" s="112">
        <f>M12+M37+M70+M78+M85+M144+M140+M113</f>
        <v>255294406</v>
      </c>
      <c r="N11" s="88"/>
      <c r="O11" s="200"/>
      <c r="P11" s="167">
        <f t="shared" ref="P11:P74" si="4">H11-I11</f>
        <v>886540</v>
      </c>
      <c r="Q11" s="167">
        <f t="shared" ref="Q11:Q74" si="5">I11-J11</f>
        <v>0</v>
      </c>
      <c r="R11" s="167">
        <f t="shared" ref="R11:R74" si="6">H11-K11</f>
        <v>886540</v>
      </c>
      <c r="S11" s="167">
        <f t="shared" ref="S11:S74" si="7">J11-K11</f>
        <v>0</v>
      </c>
    </row>
    <row r="12" spans="1:19" ht="18" customHeight="1" x14ac:dyDescent="0.35">
      <c r="A12" s="9">
        <v>10</v>
      </c>
      <c r="B12" s="10"/>
      <c r="C12" s="12"/>
      <c r="D12" s="35" t="s">
        <v>6</v>
      </c>
      <c r="E12" s="42">
        <f t="shared" ref="E12:H12" si="8">E13+E25+E30</f>
        <v>243960000</v>
      </c>
      <c r="F12" s="42">
        <f t="shared" si="8"/>
        <v>245714000</v>
      </c>
      <c r="G12" s="42">
        <f t="shared" si="8"/>
        <v>243960000</v>
      </c>
      <c r="H12" s="42">
        <f t="shared" si="8"/>
        <v>245714000</v>
      </c>
      <c r="I12" s="135">
        <f t="shared" ref="I12:K12" si="9">I13+I25+I30</f>
        <v>244925500</v>
      </c>
      <c r="J12" s="135">
        <f t="shared" si="9"/>
        <v>244925500</v>
      </c>
      <c r="K12" s="135">
        <f t="shared" si="9"/>
        <v>244925500</v>
      </c>
      <c r="L12" s="134">
        <f t="shared" si="3"/>
        <v>0</v>
      </c>
      <c r="M12" s="135">
        <f>M13+M25+M30</f>
        <v>244399210</v>
      </c>
      <c r="N12" s="88"/>
      <c r="O12" s="200"/>
      <c r="P12" s="167">
        <f t="shared" si="4"/>
        <v>788500</v>
      </c>
      <c r="Q12" s="167">
        <f t="shared" si="5"/>
        <v>0</v>
      </c>
      <c r="R12" s="167">
        <f t="shared" si="6"/>
        <v>788500</v>
      </c>
      <c r="S12" s="167">
        <f t="shared" si="7"/>
        <v>0</v>
      </c>
    </row>
    <row r="13" spans="1:19" ht="18" customHeight="1" x14ac:dyDescent="0.35">
      <c r="A13" s="9"/>
      <c r="B13" s="10" t="s">
        <v>110</v>
      </c>
      <c r="C13" s="182"/>
      <c r="D13" s="183" t="s">
        <v>318</v>
      </c>
      <c r="E13" s="43">
        <f t="shared" ref="E13" si="10">SUM(E14:E24)</f>
        <v>235604000</v>
      </c>
      <c r="F13" s="43">
        <f t="shared" ref="F13:G13" si="11">SUM(F14:F24)</f>
        <v>236051000</v>
      </c>
      <c r="G13" s="43">
        <f t="shared" si="11"/>
        <v>235604000</v>
      </c>
      <c r="H13" s="43">
        <f>SUM(H14:H24)</f>
        <v>236051000</v>
      </c>
      <c r="I13" s="136">
        <f t="shared" ref="I13:K13" si="12">SUM(I14:I24)</f>
        <v>235502397</v>
      </c>
      <c r="J13" s="136">
        <f t="shared" si="12"/>
        <v>235502397</v>
      </c>
      <c r="K13" s="136">
        <f t="shared" si="12"/>
        <v>235502397</v>
      </c>
      <c r="L13" s="134">
        <f t="shared" si="3"/>
        <v>0</v>
      </c>
      <c r="M13" s="136">
        <f>SUM(M14:M24)</f>
        <v>234990304</v>
      </c>
      <c r="N13" s="88"/>
      <c r="O13" s="200"/>
      <c r="P13" s="167">
        <f t="shared" si="4"/>
        <v>548603</v>
      </c>
      <c r="Q13" s="167">
        <f t="shared" si="5"/>
        <v>0</v>
      </c>
      <c r="R13" s="167">
        <f t="shared" si="6"/>
        <v>548603</v>
      </c>
      <c r="S13" s="167">
        <f t="shared" si="7"/>
        <v>0</v>
      </c>
    </row>
    <row r="14" spans="1:19" ht="24" customHeight="1" x14ac:dyDescent="0.35">
      <c r="A14" s="9"/>
      <c r="B14" s="10"/>
      <c r="C14" s="184" t="s">
        <v>7</v>
      </c>
      <c r="D14" s="185" t="s">
        <v>111</v>
      </c>
      <c r="E14" s="57">
        <f>[1]dj!$G$26</f>
        <v>177778000</v>
      </c>
      <c r="F14" s="57">
        <f>[2]dj!$G$26</f>
        <v>178851000</v>
      </c>
      <c r="G14" s="57">
        <f>[1]dj!$G$27</f>
        <v>177778000</v>
      </c>
      <c r="H14" s="45">
        <f>[2]dj!$G$27</f>
        <v>178851000</v>
      </c>
      <c r="I14" s="124">
        <v>178824746</v>
      </c>
      <c r="J14" s="124">
        <v>178824746</v>
      </c>
      <c r="K14" s="124">
        <v>178824746</v>
      </c>
      <c r="L14" s="134">
        <f>J14-K14</f>
        <v>0</v>
      </c>
      <c r="M14" s="124">
        <v>179667381</v>
      </c>
      <c r="N14" s="88"/>
      <c r="O14" s="200"/>
      <c r="P14" s="167">
        <f t="shared" si="4"/>
        <v>26254</v>
      </c>
      <c r="Q14" s="167">
        <f t="shared" si="5"/>
        <v>0</v>
      </c>
      <c r="R14" s="167">
        <f t="shared" si="6"/>
        <v>26254</v>
      </c>
      <c r="S14" s="167">
        <f t="shared" si="7"/>
        <v>0</v>
      </c>
    </row>
    <row r="15" spans="1:19" ht="24" customHeight="1" x14ac:dyDescent="0.35">
      <c r="A15" s="9"/>
      <c r="B15" s="10"/>
      <c r="C15" s="184" t="s">
        <v>115</v>
      </c>
      <c r="D15" s="185" t="s">
        <v>114</v>
      </c>
      <c r="E15" s="57">
        <f>[1]dj!$G$28</f>
        <v>17011000</v>
      </c>
      <c r="F15" s="57">
        <f>[2]dj!$G$28</f>
        <v>18061000</v>
      </c>
      <c r="G15" s="57">
        <f>[1]dj!$G$29</f>
        <v>17011000</v>
      </c>
      <c r="H15" s="45">
        <f>[2]dj!$G$29</f>
        <v>18061000</v>
      </c>
      <c r="I15" s="124">
        <v>18055593</v>
      </c>
      <c r="J15" s="124">
        <v>18055593</v>
      </c>
      <c r="K15" s="124">
        <v>18055593</v>
      </c>
      <c r="L15" s="134">
        <f t="shared" ref="L15:L24" si="13">J15-K15</f>
        <v>0</v>
      </c>
      <c r="M15" s="124">
        <v>18203223</v>
      </c>
      <c r="N15" s="88"/>
      <c r="O15" s="200"/>
      <c r="P15" s="167">
        <f t="shared" si="4"/>
        <v>5407</v>
      </c>
      <c r="Q15" s="167">
        <f t="shared" si="5"/>
        <v>0</v>
      </c>
      <c r="R15" s="167">
        <f t="shared" si="6"/>
        <v>5407</v>
      </c>
      <c r="S15" s="167">
        <f t="shared" si="7"/>
        <v>0</v>
      </c>
    </row>
    <row r="16" spans="1:19" ht="23.25" customHeight="1" x14ac:dyDescent="0.35">
      <c r="A16" s="9"/>
      <c r="B16" s="10"/>
      <c r="C16" s="184" t="s">
        <v>117</v>
      </c>
      <c r="D16" s="185" t="s">
        <v>116</v>
      </c>
      <c r="E16" s="57">
        <f>[1]dj!$G$30</f>
        <v>27965000</v>
      </c>
      <c r="F16" s="57">
        <f>[2]dj!$G$30</f>
        <v>25375000</v>
      </c>
      <c r="G16" s="57">
        <f>[1]dj!$G$31</f>
        <v>27965000</v>
      </c>
      <c r="H16" s="45">
        <f>[2]dj!$G$31</f>
        <v>25375000</v>
      </c>
      <c r="I16" s="124">
        <v>25369465</v>
      </c>
      <c r="J16" s="124">
        <v>25369465</v>
      </c>
      <c r="K16" s="124">
        <v>25369465</v>
      </c>
      <c r="L16" s="134">
        <f t="shared" si="13"/>
        <v>0</v>
      </c>
      <c r="M16" s="124">
        <v>25387137</v>
      </c>
      <c r="N16" s="88"/>
      <c r="O16" s="200"/>
      <c r="P16" s="167">
        <f t="shared" si="4"/>
        <v>5535</v>
      </c>
      <c r="Q16" s="167">
        <f t="shared" si="5"/>
        <v>0</v>
      </c>
      <c r="R16" s="167">
        <f t="shared" si="6"/>
        <v>5535</v>
      </c>
      <c r="S16" s="167">
        <f t="shared" si="7"/>
        <v>0</v>
      </c>
    </row>
    <row r="17" spans="1:19" ht="21.75" customHeight="1" x14ac:dyDescent="0.35">
      <c r="A17" s="9"/>
      <c r="B17" s="10"/>
      <c r="C17" s="184" t="s">
        <v>119</v>
      </c>
      <c r="D17" s="185" t="s">
        <v>118</v>
      </c>
      <c r="E17" s="57">
        <f>[1]dj!$G$32</f>
        <v>0</v>
      </c>
      <c r="F17" s="57">
        <f>[2]dj!$G$32</f>
        <v>8000</v>
      </c>
      <c r="G17" s="57">
        <f>[1]dj!$G$33</f>
        <v>0</v>
      </c>
      <c r="H17" s="45">
        <f>[2]dj!$G$33</f>
        <v>8000</v>
      </c>
      <c r="I17" s="124">
        <v>7280</v>
      </c>
      <c r="J17" s="124">
        <v>7280</v>
      </c>
      <c r="K17" s="124">
        <v>7280</v>
      </c>
      <c r="L17" s="134">
        <f t="shared" si="13"/>
        <v>0</v>
      </c>
      <c r="M17" s="124">
        <v>7280</v>
      </c>
      <c r="N17" s="88"/>
      <c r="O17" s="200"/>
      <c r="P17" s="167">
        <f t="shared" si="4"/>
        <v>720</v>
      </c>
      <c r="Q17" s="167">
        <f t="shared" si="5"/>
        <v>0</v>
      </c>
      <c r="R17" s="167">
        <f t="shared" si="6"/>
        <v>720</v>
      </c>
      <c r="S17" s="167">
        <f t="shared" si="7"/>
        <v>0</v>
      </c>
    </row>
    <row r="18" spans="1:19" ht="23.25" customHeight="1" x14ac:dyDescent="0.35">
      <c r="A18" s="9"/>
      <c r="B18" s="10"/>
      <c r="C18" s="184" t="s">
        <v>121</v>
      </c>
      <c r="D18" s="185" t="s">
        <v>120</v>
      </c>
      <c r="E18" s="57">
        <f>[1]dj!$G$34</f>
        <v>0</v>
      </c>
      <c r="F18" s="57"/>
      <c r="G18" s="57">
        <f>[1]dj!$G$35</f>
        <v>0</v>
      </c>
      <c r="H18" s="45"/>
      <c r="I18" s="124">
        <v>0</v>
      </c>
      <c r="J18" s="124">
        <v>0</v>
      </c>
      <c r="K18" s="124"/>
      <c r="L18" s="134">
        <f t="shared" si="13"/>
        <v>0</v>
      </c>
      <c r="M18" s="124"/>
      <c r="N18" s="88"/>
      <c r="O18" s="200"/>
      <c r="P18" s="167">
        <f t="shared" si="4"/>
        <v>0</v>
      </c>
      <c r="Q18" s="167">
        <f t="shared" si="5"/>
        <v>0</v>
      </c>
      <c r="R18" s="167">
        <f t="shared" si="6"/>
        <v>0</v>
      </c>
      <c r="S18" s="167">
        <f t="shared" si="7"/>
        <v>0</v>
      </c>
    </row>
    <row r="19" spans="1:19" ht="21.75" customHeight="1" x14ac:dyDescent="0.35">
      <c r="A19" s="9"/>
      <c r="B19" s="10"/>
      <c r="C19" s="184" t="s">
        <v>122</v>
      </c>
      <c r="D19" s="185" t="s">
        <v>8</v>
      </c>
      <c r="E19" s="57">
        <f>[1]dj!$G$36</f>
        <v>210000</v>
      </c>
      <c r="F19" s="57">
        <f>[2]dj!$G$34</f>
        <v>144000</v>
      </c>
      <c r="G19" s="57">
        <f>[1]dj!$G$37</f>
        <v>210000</v>
      </c>
      <c r="H19" s="45">
        <f>[2]dj!$G$35</f>
        <v>144000</v>
      </c>
      <c r="I19" s="124">
        <v>133535</v>
      </c>
      <c r="J19" s="124">
        <v>133535</v>
      </c>
      <c r="K19" s="124">
        <v>133535</v>
      </c>
      <c r="L19" s="134">
        <f t="shared" si="13"/>
        <v>0</v>
      </c>
      <c r="M19" s="124">
        <v>133535</v>
      </c>
      <c r="N19" s="88"/>
      <c r="O19" s="200"/>
      <c r="P19" s="167">
        <f t="shared" si="4"/>
        <v>10465</v>
      </c>
      <c r="Q19" s="167">
        <f t="shared" si="5"/>
        <v>0</v>
      </c>
      <c r="R19" s="167">
        <f t="shared" si="6"/>
        <v>10465</v>
      </c>
      <c r="S19" s="167">
        <f t="shared" si="7"/>
        <v>0</v>
      </c>
    </row>
    <row r="20" spans="1:19" ht="21.2" customHeight="1" x14ac:dyDescent="0.35">
      <c r="A20" s="9"/>
      <c r="B20" s="10"/>
      <c r="C20" s="184" t="s">
        <v>123</v>
      </c>
      <c r="D20" s="185" t="s">
        <v>9</v>
      </c>
      <c r="E20" s="57">
        <f>[1]dj!$G$38</f>
        <v>0</v>
      </c>
      <c r="F20" s="57">
        <f>[2]dj!$G$36</f>
        <v>0</v>
      </c>
      <c r="G20" s="57">
        <f>[1]dj!$G$39</f>
        <v>0</v>
      </c>
      <c r="H20" s="45">
        <f>[2]dj!$G$37</f>
        <v>0</v>
      </c>
      <c r="I20" s="124">
        <v>0</v>
      </c>
      <c r="J20" s="124">
        <v>0</v>
      </c>
      <c r="K20" s="124"/>
      <c r="L20" s="134">
        <f t="shared" si="13"/>
        <v>0</v>
      </c>
      <c r="M20" s="124"/>
      <c r="N20" s="88"/>
      <c r="O20" s="200"/>
      <c r="P20" s="167">
        <f t="shared" si="4"/>
        <v>0</v>
      </c>
      <c r="Q20" s="167">
        <f t="shared" si="5"/>
        <v>0</v>
      </c>
      <c r="R20" s="167">
        <f t="shared" si="6"/>
        <v>0</v>
      </c>
      <c r="S20" s="167">
        <f t="shared" si="7"/>
        <v>0</v>
      </c>
    </row>
    <row r="21" spans="1:19" ht="21.2" customHeight="1" x14ac:dyDescent="0.35">
      <c r="A21" s="9"/>
      <c r="B21" s="10"/>
      <c r="C21" s="184" t="s">
        <v>124</v>
      </c>
      <c r="D21" s="185" t="s">
        <v>125</v>
      </c>
      <c r="E21" s="57">
        <f>[1]dj!$G$40</f>
        <v>1400000</v>
      </c>
      <c r="F21" s="57">
        <f>[2]dj!$G$38</f>
        <v>1624000</v>
      </c>
      <c r="G21" s="57">
        <f>[1]dj!$G$41</f>
        <v>1400000</v>
      </c>
      <c r="H21" s="45">
        <f>[2]dj!$G$39</f>
        <v>1624000</v>
      </c>
      <c r="I21" s="124">
        <v>1602472</v>
      </c>
      <c r="J21" s="124">
        <v>1602472</v>
      </c>
      <c r="K21" s="124">
        <v>1602472</v>
      </c>
      <c r="L21" s="134">
        <f t="shared" si="13"/>
        <v>0</v>
      </c>
      <c r="M21" s="124">
        <v>1579114</v>
      </c>
      <c r="N21" s="88"/>
      <c r="O21" s="200"/>
      <c r="P21" s="167">
        <f t="shared" si="4"/>
        <v>21528</v>
      </c>
      <c r="Q21" s="167">
        <f t="shared" si="5"/>
        <v>0</v>
      </c>
      <c r="R21" s="167">
        <f t="shared" si="6"/>
        <v>21528</v>
      </c>
      <c r="S21" s="167">
        <f t="shared" si="7"/>
        <v>0</v>
      </c>
    </row>
    <row r="22" spans="1:19" ht="23.25" customHeight="1" x14ac:dyDescent="0.35">
      <c r="A22" s="9"/>
      <c r="B22" s="10"/>
      <c r="C22" s="184" t="s">
        <v>126</v>
      </c>
      <c r="D22" s="185" t="s">
        <v>127</v>
      </c>
      <c r="E22" s="57">
        <f>[1]dj!$G$42</f>
        <v>1500000</v>
      </c>
      <c r="F22" s="57">
        <f>[2]dj!$G$40</f>
        <v>1621000</v>
      </c>
      <c r="G22" s="57">
        <f>[1]dj!$G$43</f>
        <v>1500000</v>
      </c>
      <c r="H22" s="45">
        <f>[2]dj!$G$41</f>
        <v>1621000</v>
      </c>
      <c r="I22" s="124">
        <v>1616416</v>
      </c>
      <c r="J22" s="124">
        <v>1616416</v>
      </c>
      <c r="K22" s="124">
        <v>1616416</v>
      </c>
      <c r="L22" s="134">
        <f t="shared" si="13"/>
        <v>0</v>
      </c>
      <c r="M22" s="124">
        <v>1599291</v>
      </c>
      <c r="N22" s="88"/>
      <c r="O22" s="200"/>
      <c r="P22" s="167">
        <f t="shared" si="4"/>
        <v>4584</v>
      </c>
      <c r="Q22" s="167">
        <f t="shared" si="5"/>
        <v>0</v>
      </c>
      <c r="R22" s="167">
        <f t="shared" si="6"/>
        <v>4584</v>
      </c>
      <c r="S22" s="167">
        <f t="shared" si="7"/>
        <v>0</v>
      </c>
    </row>
    <row r="23" spans="1:19" ht="23.25" customHeight="1" x14ac:dyDescent="0.35">
      <c r="A23" s="9"/>
      <c r="B23" s="10"/>
      <c r="C23" s="186" t="s">
        <v>296</v>
      </c>
      <c r="D23" s="185" t="s">
        <v>297</v>
      </c>
      <c r="E23" s="57">
        <f>[1]dj!$G$44</f>
        <v>5800000</v>
      </c>
      <c r="F23" s="57">
        <f>[2]dj!$G$42</f>
        <v>4704000</v>
      </c>
      <c r="G23" s="57">
        <f>[1]dj!$G$45</f>
        <v>5800000</v>
      </c>
      <c r="H23" s="45">
        <f>[2]dj!$G$43</f>
        <v>4704000</v>
      </c>
      <c r="I23" s="124">
        <v>4697344</v>
      </c>
      <c r="J23" s="124">
        <v>4697344</v>
      </c>
      <c r="K23" s="124">
        <v>4697344</v>
      </c>
      <c r="L23" s="134">
        <f t="shared" si="13"/>
        <v>0</v>
      </c>
      <c r="M23" s="124">
        <v>5129163</v>
      </c>
      <c r="N23" s="88"/>
      <c r="O23" s="200"/>
      <c r="P23" s="167">
        <f t="shared" si="4"/>
        <v>6656</v>
      </c>
      <c r="Q23" s="167">
        <f t="shared" si="5"/>
        <v>0</v>
      </c>
      <c r="R23" s="167">
        <f t="shared" si="6"/>
        <v>6656</v>
      </c>
      <c r="S23" s="167">
        <f t="shared" si="7"/>
        <v>0</v>
      </c>
    </row>
    <row r="24" spans="1:19" ht="21.75" customHeight="1" x14ac:dyDescent="0.35">
      <c r="A24" s="9"/>
      <c r="B24" s="10"/>
      <c r="C24" s="184" t="s">
        <v>10</v>
      </c>
      <c r="D24" s="185" t="s">
        <v>128</v>
      </c>
      <c r="E24" s="57">
        <f>[1]dj!$G$46</f>
        <v>3940000</v>
      </c>
      <c r="F24" s="57">
        <f>[2]dj!$G$44</f>
        <v>5663000</v>
      </c>
      <c r="G24" s="57">
        <f>[1]dj!$G$47</f>
        <v>3940000</v>
      </c>
      <c r="H24" s="45">
        <f>[2]dj!$G$45</f>
        <v>5663000</v>
      </c>
      <c r="I24" s="124">
        <v>5195546</v>
      </c>
      <c r="J24" s="124">
        <v>5195546</v>
      </c>
      <c r="K24" s="124">
        <v>5195546</v>
      </c>
      <c r="L24" s="134">
        <f t="shared" si="13"/>
        <v>0</v>
      </c>
      <c r="M24" s="124">
        <v>3284180</v>
      </c>
      <c r="N24" s="88"/>
      <c r="O24" s="200"/>
      <c r="P24" s="167">
        <f t="shared" si="4"/>
        <v>467454</v>
      </c>
      <c r="Q24" s="167">
        <f t="shared" si="5"/>
        <v>0</v>
      </c>
      <c r="R24" s="167">
        <f t="shared" si="6"/>
        <v>467454</v>
      </c>
      <c r="S24" s="167">
        <f t="shared" si="7"/>
        <v>0</v>
      </c>
    </row>
    <row r="25" spans="1:19" ht="18" customHeight="1" x14ac:dyDescent="0.35">
      <c r="A25" s="9"/>
      <c r="B25" s="10" t="s">
        <v>112</v>
      </c>
      <c r="C25" s="182"/>
      <c r="D25" s="187" t="s">
        <v>11</v>
      </c>
      <c r="E25" s="43">
        <f>SUM(E26:E29)</f>
        <v>2810000</v>
      </c>
      <c r="F25" s="43">
        <f t="shared" ref="F25:H25" si="14">SUM(F26:F29)</f>
        <v>2817000</v>
      </c>
      <c r="G25" s="43">
        <f t="shared" si="14"/>
        <v>2810000</v>
      </c>
      <c r="H25" s="43">
        <f t="shared" si="14"/>
        <v>2817000</v>
      </c>
      <c r="I25" s="114">
        <f t="shared" ref="I25:M25" si="15">SUM(I26:I29)</f>
        <v>2790228</v>
      </c>
      <c r="J25" s="114">
        <f t="shared" si="15"/>
        <v>2790228</v>
      </c>
      <c r="K25" s="114">
        <f t="shared" si="15"/>
        <v>2790228</v>
      </c>
      <c r="L25" s="114">
        <f t="shared" si="15"/>
        <v>0</v>
      </c>
      <c r="M25" s="114">
        <f t="shared" si="15"/>
        <v>2790228</v>
      </c>
      <c r="N25" s="88"/>
      <c r="O25" s="200"/>
      <c r="P25" s="167">
        <f t="shared" si="4"/>
        <v>26772</v>
      </c>
      <c r="Q25" s="167">
        <f t="shared" si="5"/>
        <v>0</v>
      </c>
      <c r="R25" s="167">
        <f t="shared" si="6"/>
        <v>26772</v>
      </c>
      <c r="S25" s="167">
        <f t="shared" si="7"/>
        <v>0</v>
      </c>
    </row>
    <row r="26" spans="1:19" ht="18" customHeight="1" x14ac:dyDescent="0.35">
      <c r="A26" s="9"/>
      <c r="B26" s="10"/>
      <c r="C26" s="184" t="s">
        <v>129</v>
      </c>
      <c r="D26" s="185" t="s">
        <v>130</v>
      </c>
      <c r="E26" s="57">
        <f>[1]dj!$G$50</f>
        <v>0</v>
      </c>
      <c r="F26" s="57">
        <f>[2]dj!$G$48</f>
        <v>0</v>
      </c>
      <c r="G26" s="57">
        <f>[1]dj!$G$51</f>
        <v>0</v>
      </c>
      <c r="H26" s="45">
        <f>[2]dj!$G$49</f>
        <v>0</v>
      </c>
      <c r="I26" s="124"/>
      <c r="J26" s="124">
        <v>0</v>
      </c>
      <c r="K26" s="124"/>
      <c r="L26" s="134">
        <f t="shared" si="3"/>
        <v>0</v>
      </c>
      <c r="M26" s="124"/>
      <c r="N26" s="88"/>
      <c r="O26" s="200"/>
      <c r="P26" s="167">
        <f t="shared" si="4"/>
        <v>0</v>
      </c>
      <c r="Q26" s="167">
        <f t="shared" si="5"/>
        <v>0</v>
      </c>
      <c r="R26" s="167">
        <f t="shared" si="6"/>
        <v>0</v>
      </c>
      <c r="S26" s="167">
        <f t="shared" si="7"/>
        <v>0</v>
      </c>
    </row>
    <row r="27" spans="1:19" ht="18" customHeight="1" x14ac:dyDescent="0.35">
      <c r="A27" s="9"/>
      <c r="B27" s="10"/>
      <c r="C27" s="184" t="s">
        <v>131</v>
      </c>
      <c r="D27" s="185" t="s">
        <v>132</v>
      </c>
      <c r="E27" s="57">
        <f>[1]dj!$G$52</f>
        <v>0</v>
      </c>
      <c r="F27" s="57">
        <f>[2]dj!$G$50</f>
        <v>0</v>
      </c>
      <c r="G27" s="57">
        <f>[1]dj!$G$53</f>
        <v>0</v>
      </c>
      <c r="H27" s="45">
        <f>[2]dj!$G$51</f>
        <v>0</v>
      </c>
      <c r="I27" s="124"/>
      <c r="J27" s="124">
        <v>0</v>
      </c>
      <c r="K27" s="124"/>
      <c r="L27" s="134">
        <f t="shared" si="3"/>
        <v>0</v>
      </c>
      <c r="M27" s="124"/>
      <c r="N27" s="88"/>
      <c r="O27" s="200"/>
      <c r="P27" s="167">
        <f t="shared" si="4"/>
        <v>0</v>
      </c>
      <c r="Q27" s="167">
        <f t="shared" si="5"/>
        <v>0</v>
      </c>
      <c r="R27" s="167">
        <f t="shared" si="6"/>
        <v>0</v>
      </c>
      <c r="S27" s="167">
        <f t="shared" si="7"/>
        <v>0</v>
      </c>
    </row>
    <row r="28" spans="1:19" ht="18" customHeight="1" x14ac:dyDescent="0.35">
      <c r="A28" s="9"/>
      <c r="B28" s="10"/>
      <c r="C28" s="186" t="s">
        <v>283</v>
      </c>
      <c r="D28" s="185" t="s">
        <v>284</v>
      </c>
      <c r="E28" s="57">
        <f>[1]dj!$G$54</f>
        <v>2110000</v>
      </c>
      <c r="F28" s="57">
        <f>[2]dj!$G$52</f>
        <v>2103000</v>
      </c>
      <c r="G28" s="57">
        <f>[1]dj!$G$55</f>
        <v>2110000</v>
      </c>
      <c r="H28" s="45">
        <f>[2]dj!$G$53</f>
        <v>2103000</v>
      </c>
      <c r="I28" s="124">
        <v>2101650</v>
      </c>
      <c r="J28" s="124">
        <v>2101650</v>
      </c>
      <c r="K28" s="124">
        <v>2101650</v>
      </c>
      <c r="L28" s="134">
        <f t="shared" si="3"/>
        <v>0</v>
      </c>
      <c r="M28" s="124">
        <v>2101650</v>
      </c>
      <c r="N28" s="88"/>
      <c r="O28" s="200"/>
      <c r="P28" s="167">
        <f t="shared" si="4"/>
        <v>1350</v>
      </c>
      <c r="Q28" s="167">
        <f t="shared" si="5"/>
        <v>0</v>
      </c>
      <c r="R28" s="167">
        <f t="shared" si="6"/>
        <v>1350</v>
      </c>
      <c r="S28" s="167">
        <f t="shared" si="7"/>
        <v>0</v>
      </c>
    </row>
    <row r="29" spans="1:19" ht="17.45" customHeight="1" x14ac:dyDescent="0.35">
      <c r="A29" s="9"/>
      <c r="B29" s="10"/>
      <c r="C29" s="184" t="s">
        <v>133</v>
      </c>
      <c r="D29" s="185" t="s">
        <v>134</v>
      </c>
      <c r="E29" s="57">
        <f>[1]dj!$G$56</f>
        <v>700000</v>
      </c>
      <c r="F29" s="57">
        <f>[2]dj!$G$54</f>
        <v>714000</v>
      </c>
      <c r="G29" s="57">
        <f>[1]dj!$G$57</f>
        <v>700000</v>
      </c>
      <c r="H29" s="45">
        <f>[2]dj!$G$55</f>
        <v>714000</v>
      </c>
      <c r="I29" s="124">
        <v>688578</v>
      </c>
      <c r="J29" s="124">
        <v>688578</v>
      </c>
      <c r="K29" s="124">
        <v>688578</v>
      </c>
      <c r="L29" s="134">
        <f t="shared" si="3"/>
        <v>0</v>
      </c>
      <c r="M29" s="124">
        <v>688578</v>
      </c>
      <c r="N29" s="88"/>
      <c r="O29" s="200"/>
      <c r="P29" s="167">
        <f t="shared" si="4"/>
        <v>25422</v>
      </c>
      <c r="Q29" s="167">
        <f t="shared" si="5"/>
        <v>0</v>
      </c>
      <c r="R29" s="167">
        <f t="shared" si="6"/>
        <v>25422</v>
      </c>
      <c r="S29" s="167">
        <f t="shared" si="7"/>
        <v>0</v>
      </c>
    </row>
    <row r="30" spans="1:19" ht="18" customHeight="1" x14ac:dyDescent="0.35">
      <c r="A30" s="9"/>
      <c r="B30" s="10" t="s">
        <v>113</v>
      </c>
      <c r="C30" s="182"/>
      <c r="D30" s="183" t="s">
        <v>319</v>
      </c>
      <c r="E30" s="43">
        <f>SUM(E31:E36)</f>
        <v>5546000</v>
      </c>
      <c r="F30" s="43">
        <f t="shared" ref="F30:H30" si="16">SUM(F31:F36)</f>
        <v>6846000</v>
      </c>
      <c r="G30" s="43">
        <f t="shared" si="16"/>
        <v>5546000</v>
      </c>
      <c r="H30" s="43">
        <f t="shared" si="16"/>
        <v>6846000</v>
      </c>
      <c r="I30" s="114">
        <f t="shared" ref="I30:M30" si="17">SUM(I31:I36)</f>
        <v>6632875</v>
      </c>
      <c r="J30" s="114">
        <f t="shared" si="17"/>
        <v>6632875</v>
      </c>
      <c r="K30" s="114">
        <f t="shared" si="17"/>
        <v>6632875</v>
      </c>
      <c r="L30" s="114">
        <f t="shared" si="17"/>
        <v>0</v>
      </c>
      <c r="M30" s="114">
        <f t="shared" si="17"/>
        <v>6618678</v>
      </c>
      <c r="N30" s="88"/>
      <c r="O30" s="200"/>
      <c r="P30" s="167">
        <f t="shared" si="4"/>
        <v>213125</v>
      </c>
      <c r="Q30" s="167">
        <f t="shared" si="5"/>
        <v>0</v>
      </c>
      <c r="R30" s="167">
        <f t="shared" si="6"/>
        <v>213125</v>
      </c>
      <c r="S30" s="167">
        <f t="shared" si="7"/>
        <v>0</v>
      </c>
    </row>
    <row r="31" spans="1:19" ht="18" customHeight="1" x14ac:dyDescent="0.35">
      <c r="A31" s="9"/>
      <c r="B31" s="10"/>
      <c r="C31" s="184" t="s">
        <v>12</v>
      </c>
      <c r="D31" s="185" t="s">
        <v>135</v>
      </c>
      <c r="E31" s="57">
        <f>[1]dj!$G$60</f>
        <v>0</v>
      </c>
      <c r="F31" s="57">
        <f>[2]dj!$G$58</f>
        <v>1298000</v>
      </c>
      <c r="G31" s="57">
        <f>[1]dj!$G$61</f>
        <v>0</v>
      </c>
      <c r="H31" s="45">
        <f>[2]dj!$G$59</f>
        <v>1298000</v>
      </c>
      <c r="I31" s="124">
        <v>1118361</v>
      </c>
      <c r="J31" s="124">
        <v>1118361</v>
      </c>
      <c r="K31" s="124">
        <v>1118361</v>
      </c>
      <c r="L31" s="134">
        <f t="shared" si="3"/>
        <v>0</v>
      </c>
      <c r="M31" s="124">
        <v>1118361</v>
      </c>
      <c r="N31" s="88"/>
      <c r="O31" s="200"/>
      <c r="P31" s="167">
        <f t="shared" si="4"/>
        <v>179639</v>
      </c>
      <c r="Q31" s="167">
        <f t="shared" si="5"/>
        <v>0</v>
      </c>
      <c r="R31" s="167">
        <f t="shared" si="6"/>
        <v>179639</v>
      </c>
      <c r="S31" s="167">
        <f t="shared" si="7"/>
        <v>0</v>
      </c>
    </row>
    <row r="32" spans="1:19" ht="18" customHeight="1" x14ac:dyDescent="0.35">
      <c r="A32" s="9"/>
      <c r="B32" s="10"/>
      <c r="C32" s="184" t="s">
        <v>136</v>
      </c>
      <c r="D32" s="185" t="s">
        <v>13</v>
      </c>
      <c r="E32" s="57">
        <f>[1]dj!$G$62</f>
        <v>0</v>
      </c>
      <c r="F32" s="57">
        <f>[2]dj!$G$60</f>
        <v>39000</v>
      </c>
      <c r="G32" s="57">
        <f>[1]dj!$G$63</f>
        <v>0</v>
      </c>
      <c r="H32" s="45">
        <f>[2]dj!$G$61</f>
        <v>39000</v>
      </c>
      <c r="I32" s="124">
        <v>35202</v>
      </c>
      <c r="J32" s="124">
        <v>35202</v>
      </c>
      <c r="K32" s="124">
        <v>35202</v>
      </c>
      <c r="L32" s="134">
        <f t="shared" si="3"/>
        <v>0</v>
      </c>
      <c r="M32" s="124">
        <v>35202</v>
      </c>
      <c r="N32" s="88"/>
      <c r="O32" s="200"/>
      <c r="P32" s="167">
        <f t="shared" si="4"/>
        <v>3798</v>
      </c>
      <c r="Q32" s="167">
        <f t="shared" si="5"/>
        <v>0</v>
      </c>
      <c r="R32" s="167">
        <f t="shared" si="6"/>
        <v>3798</v>
      </c>
      <c r="S32" s="167">
        <f t="shared" si="7"/>
        <v>0</v>
      </c>
    </row>
    <row r="33" spans="1:19" ht="18" customHeight="1" x14ac:dyDescent="0.35">
      <c r="A33" s="9"/>
      <c r="B33" s="10"/>
      <c r="C33" s="184" t="s">
        <v>137</v>
      </c>
      <c r="D33" s="185" t="s">
        <v>14</v>
      </c>
      <c r="E33" s="57">
        <f>[1]dj!$G$64</f>
        <v>0</v>
      </c>
      <c r="F33" s="57">
        <f>[2]dj!$G$62</f>
        <v>380000</v>
      </c>
      <c r="G33" s="57">
        <f>[1]dj!$G$65</f>
        <v>0</v>
      </c>
      <c r="H33" s="45">
        <f>[2]dj!$G$63</f>
        <v>380000</v>
      </c>
      <c r="I33" s="124">
        <v>368714</v>
      </c>
      <c r="J33" s="124">
        <v>368714</v>
      </c>
      <c r="K33" s="124">
        <v>368714</v>
      </c>
      <c r="L33" s="134">
        <f t="shared" si="3"/>
        <v>0</v>
      </c>
      <c r="M33" s="124">
        <v>368714</v>
      </c>
      <c r="N33" s="88"/>
      <c r="O33" s="200"/>
      <c r="P33" s="167">
        <f t="shared" si="4"/>
        <v>11286</v>
      </c>
      <c r="Q33" s="167">
        <f t="shared" si="5"/>
        <v>0</v>
      </c>
      <c r="R33" s="167">
        <f t="shared" si="6"/>
        <v>11286</v>
      </c>
      <c r="S33" s="167">
        <f t="shared" si="7"/>
        <v>0</v>
      </c>
    </row>
    <row r="34" spans="1:19" ht="18" customHeight="1" x14ac:dyDescent="0.35">
      <c r="A34" s="9"/>
      <c r="B34" s="10"/>
      <c r="C34" s="184" t="s">
        <v>139</v>
      </c>
      <c r="D34" s="185" t="s">
        <v>138</v>
      </c>
      <c r="E34" s="57">
        <f>[1]dj!$G$66</f>
        <v>0</v>
      </c>
      <c r="F34" s="57">
        <f>[2]dj!$G$64</f>
        <v>14000</v>
      </c>
      <c r="G34" s="57">
        <f>[1]dj!$G$67</f>
        <v>0</v>
      </c>
      <c r="H34" s="45">
        <f>[2]dj!$G$65</f>
        <v>14000</v>
      </c>
      <c r="I34" s="124">
        <v>11321</v>
      </c>
      <c r="J34" s="124">
        <v>11321</v>
      </c>
      <c r="K34" s="124">
        <v>11321</v>
      </c>
      <c r="L34" s="134">
        <f t="shared" si="3"/>
        <v>0</v>
      </c>
      <c r="M34" s="124">
        <v>11321</v>
      </c>
      <c r="N34" s="88"/>
      <c r="O34" s="200"/>
      <c r="P34" s="167">
        <f t="shared" si="4"/>
        <v>2679</v>
      </c>
      <c r="Q34" s="167">
        <f t="shared" si="5"/>
        <v>0</v>
      </c>
      <c r="R34" s="167">
        <f t="shared" si="6"/>
        <v>2679</v>
      </c>
      <c r="S34" s="167">
        <f t="shared" si="7"/>
        <v>0</v>
      </c>
    </row>
    <row r="35" spans="1:19" ht="18" customHeight="1" x14ac:dyDescent="0.35">
      <c r="A35" s="9"/>
      <c r="B35" s="10"/>
      <c r="C35" s="184" t="s">
        <v>109</v>
      </c>
      <c r="D35" s="185" t="s">
        <v>108</v>
      </c>
      <c r="E35" s="57">
        <f>[1]dj!$G$68</f>
        <v>0</v>
      </c>
      <c r="F35" s="57">
        <f>[2]dj!$G$66</f>
        <v>46000</v>
      </c>
      <c r="G35" s="57">
        <f>[1]dj!$G$69</f>
        <v>0</v>
      </c>
      <c r="H35" s="45">
        <f>[2]dj!$G$67</f>
        <v>46000</v>
      </c>
      <c r="I35" s="124">
        <v>32800</v>
      </c>
      <c r="J35" s="124">
        <v>32800</v>
      </c>
      <c r="K35" s="124">
        <v>32800</v>
      </c>
      <c r="L35" s="134">
        <f t="shared" si="3"/>
        <v>0</v>
      </c>
      <c r="M35" s="124">
        <v>51316</v>
      </c>
      <c r="N35" s="88"/>
      <c r="O35" s="200"/>
      <c r="P35" s="167">
        <f t="shared" si="4"/>
        <v>13200</v>
      </c>
      <c r="Q35" s="167">
        <f t="shared" si="5"/>
        <v>0</v>
      </c>
      <c r="R35" s="167">
        <f t="shared" si="6"/>
        <v>13200</v>
      </c>
      <c r="S35" s="167">
        <f t="shared" si="7"/>
        <v>0</v>
      </c>
    </row>
    <row r="36" spans="1:19" ht="18" customHeight="1" x14ac:dyDescent="0.35">
      <c r="A36" s="9"/>
      <c r="B36" s="10"/>
      <c r="C36" s="174" t="s">
        <v>279</v>
      </c>
      <c r="D36" s="185" t="s">
        <v>280</v>
      </c>
      <c r="E36" s="57">
        <f>[1]dj!$G$70</f>
        <v>5546000</v>
      </c>
      <c r="F36" s="57">
        <f>[2]dj!$G$68</f>
        <v>5069000</v>
      </c>
      <c r="G36" s="57">
        <f>[1]dj!$G$71</f>
        <v>5546000</v>
      </c>
      <c r="H36" s="45">
        <f>[2]dj!$G$69</f>
        <v>5069000</v>
      </c>
      <c r="I36" s="124">
        <v>5066477</v>
      </c>
      <c r="J36" s="124">
        <v>5066477</v>
      </c>
      <c r="K36" s="124">
        <v>5066477</v>
      </c>
      <c r="L36" s="134">
        <f t="shared" si="3"/>
        <v>0</v>
      </c>
      <c r="M36" s="124">
        <v>5033764</v>
      </c>
      <c r="N36" s="88"/>
      <c r="O36" s="200"/>
      <c r="P36" s="167">
        <f t="shared" si="4"/>
        <v>2523</v>
      </c>
      <c r="Q36" s="167">
        <f t="shared" si="5"/>
        <v>0</v>
      </c>
      <c r="R36" s="167">
        <f t="shared" si="6"/>
        <v>2523</v>
      </c>
      <c r="S36" s="167">
        <f t="shared" si="7"/>
        <v>0</v>
      </c>
    </row>
    <row r="37" spans="1:19" ht="18" customHeight="1" x14ac:dyDescent="0.35">
      <c r="A37" s="9">
        <v>20</v>
      </c>
      <c r="B37" s="10"/>
      <c r="C37" s="188"/>
      <c r="D37" s="187" t="s">
        <v>15</v>
      </c>
      <c r="E37" s="42">
        <f>E38+E49+E50+E52+E56+E59+E60+E61+E62+E63</f>
        <v>8002000</v>
      </c>
      <c r="F37" s="42">
        <f t="shared" ref="F37:H37" si="18">F38+F49+F50+F52+F56+F59+F60+F61+F62+F63</f>
        <v>8570000</v>
      </c>
      <c r="G37" s="42">
        <f t="shared" si="18"/>
        <v>8002000</v>
      </c>
      <c r="H37" s="42">
        <f t="shared" si="18"/>
        <v>8570000</v>
      </c>
      <c r="I37" s="113">
        <f t="shared" ref="I37:M37" si="19">I38+I49+I50+I52+I56+I59+I60+I61+I62+I63</f>
        <v>8494087</v>
      </c>
      <c r="J37" s="113">
        <f t="shared" si="19"/>
        <v>8494087</v>
      </c>
      <c r="K37" s="113">
        <f t="shared" si="19"/>
        <v>8494087</v>
      </c>
      <c r="L37" s="113">
        <f t="shared" si="19"/>
        <v>0</v>
      </c>
      <c r="M37" s="113">
        <f t="shared" si="19"/>
        <v>8130744</v>
      </c>
      <c r="N37" s="88"/>
      <c r="O37" s="200"/>
      <c r="P37" s="167">
        <f t="shared" si="4"/>
        <v>75913</v>
      </c>
      <c r="Q37" s="167">
        <f t="shared" si="5"/>
        <v>0</v>
      </c>
      <c r="R37" s="167">
        <f t="shared" si="6"/>
        <v>75913</v>
      </c>
      <c r="S37" s="167">
        <f t="shared" si="7"/>
        <v>0</v>
      </c>
    </row>
    <row r="38" spans="1:19" ht="18" customHeight="1" x14ac:dyDescent="0.35">
      <c r="A38" s="9"/>
      <c r="B38" s="10" t="s">
        <v>140</v>
      </c>
      <c r="C38" s="182"/>
      <c r="D38" s="187" t="s">
        <v>16</v>
      </c>
      <c r="E38" s="43">
        <f>SUM(E39:E48)</f>
        <v>6274000</v>
      </c>
      <c r="F38" s="43">
        <f t="shared" ref="F38:H38" si="20">SUM(F39:F48)</f>
        <v>6453000</v>
      </c>
      <c r="G38" s="43">
        <f t="shared" si="20"/>
        <v>6274000</v>
      </c>
      <c r="H38" s="43">
        <f t="shared" si="20"/>
        <v>6453000</v>
      </c>
      <c r="I38" s="114">
        <f t="shared" ref="I38:M38" si="21">SUM(I39:I48)</f>
        <v>6396761</v>
      </c>
      <c r="J38" s="114">
        <f t="shared" si="21"/>
        <v>6396761</v>
      </c>
      <c r="K38" s="114">
        <f t="shared" si="21"/>
        <v>6396761</v>
      </c>
      <c r="L38" s="114">
        <f t="shared" si="21"/>
        <v>0</v>
      </c>
      <c r="M38" s="114">
        <f t="shared" si="21"/>
        <v>5992065</v>
      </c>
      <c r="N38" s="88"/>
      <c r="O38" s="200"/>
      <c r="P38" s="167">
        <f t="shared" si="4"/>
        <v>56239</v>
      </c>
      <c r="Q38" s="167">
        <f t="shared" si="5"/>
        <v>0</v>
      </c>
      <c r="R38" s="167">
        <f t="shared" si="6"/>
        <v>56239</v>
      </c>
      <c r="S38" s="167">
        <f t="shared" si="7"/>
        <v>0</v>
      </c>
    </row>
    <row r="39" spans="1:19" ht="18" customHeight="1" x14ac:dyDescent="0.35">
      <c r="A39" s="9"/>
      <c r="B39" s="10"/>
      <c r="C39" s="11" t="s">
        <v>17</v>
      </c>
      <c r="D39" s="36" t="s">
        <v>141</v>
      </c>
      <c r="E39" s="57">
        <f>[1]dj!$G$76</f>
        <v>36000</v>
      </c>
      <c r="F39" s="57">
        <f>[2]dj!$G$74</f>
        <v>53000</v>
      </c>
      <c r="G39" s="57">
        <f>[1]dj!$G$77</f>
        <v>36000</v>
      </c>
      <c r="H39" s="45">
        <f>[2]dj!$G$75</f>
        <v>53000</v>
      </c>
      <c r="I39" s="124">
        <v>52664</v>
      </c>
      <c r="J39" s="124">
        <v>52664</v>
      </c>
      <c r="K39" s="124">
        <v>52664</v>
      </c>
      <c r="L39" s="134">
        <f t="shared" si="3"/>
        <v>0</v>
      </c>
      <c r="M39" s="124">
        <v>53296</v>
      </c>
      <c r="N39" s="88"/>
      <c r="O39" s="200"/>
      <c r="P39" s="167">
        <f t="shared" si="4"/>
        <v>336</v>
      </c>
      <c r="Q39" s="167">
        <f t="shared" si="5"/>
        <v>0</v>
      </c>
      <c r="R39" s="167">
        <f t="shared" si="6"/>
        <v>336</v>
      </c>
      <c r="S39" s="167">
        <f t="shared" si="7"/>
        <v>0</v>
      </c>
    </row>
    <row r="40" spans="1:19" ht="18" customHeight="1" x14ac:dyDescent="0.35">
      <c r="A40" s="9"/>
      <c r="B40" s="10"/>
      <c r="C40" s="11" t="s">
        <v>143</v>
      </c>
      <c r="D40" s="36" t="s">
        <v>142</v>
      </c>
      <c r="E40" s="57">
        <f>[1]dj!$G$78</f>
        <v>37000</v>
      </c>
      <c r="F40" s="57">
        <f>[2]dj!$G$76</f>
        <v>49000</v>
      </c>
      <c r="G40" s="57">
        <f>[1]dj!$G$79</f>
        <v>37000</v>
      </c>
      <c r="H40" s="45">
        <f>[2]dj!$G$77</f>
        <v>49000</v>
      </c>
      <c r="I40" s="124">
        <v>48955</v>
      </c>
      <c r="J40" s="124">
        <v>48955</v>
      </c>
      <c r="K40" s="124">
        <v>48955</v>
      </c>
      <c r="L40" s="134">
        <f t="shared" si="3"/>
        <v>0</v>
      </c>
      <c r="M40" s="124">
        <v>49612</v>
      </c>
      <c r="N40" s="88"/>
      <c r="O40" s="200"/>
      <c r="P40" s="167">
        <f t="shared" si="4"/>
        <v>45</v>
      </c>
      <c r="Q40" s="167">
        <f t="shared" si="5"/>
        <v>0</v>
      </c>
      <c r="R40" s="167">
        <f t="shared" si="6"/>
        <v>45</v>
      </c>
      <c r="S40" s="167">
        <f t="shared" si="7"/>
        <v>0</v>
      </c>
    </row>
    <row r="41" spans="1:19" ht="18" customHeight="1" x14ac:dyDescent="0.35">
      <c r="A41" s="9"/>
      <c r="B41" s="10"/>
      <c r="C41" s="11" t="s">
        <v>144</v>
      </c>
      <c r="D41" s="36" t="s">
        <v>145</v>
      </c>
      <c r="E41" s="57">
        <f>[1]dj!$G$80</f>
        <v>1800000</v>
      </c>
      <c r="F41" s="57">
        <f>[2]dj!$G$78</f>
        <v>3133000</v>
      </c>
      <c r="G41" s="57">
        <f>[1]dj!$G$81</f>
        <v>1800000</v>
      </c>
      <c r="H41" s="45">
        <f>[2]dj!$G$79</f>
        <v>3133000</v>
      </c>
      <c r="I41" s="124">
        <v>3084429</v>
      </c>
      <c r="J41" s="124">
        <v>3084429</v>
      </c>
      <c r="K41" s="124">
        <v>3084429</v>
      </c>
      <c r="L41" s="134">
        <f t="shared" si="3"/>
        <v>0</v>
      </c>
      <c r="M41" s="124">
        <v>2891660</v>
      </c>
      <c r="N41" s="88"/>
      <c r="O41" s="200"/>
      <c r="P41" s="167">
        <f t="shared" si="4"/>
        <v>48571</v>
      </c>
      <c r="Q41" s="167">
        <f t="shared" si="5"/>
        <v>0</v>
      </c>
      <c r="R41" s="167">
        <f t="shared" si="6"/>
        <v>48571</v>
      </c>
      <c r="S41" s="167">
        <f t="shared" si="7"/>
        <v>0</v>
      </c>
    </row>
    <row r="42" spans="1:19" ht="18" customHeight="1" x14ac:dyDescent="0.35">
      <c r="A42" s="9"/>
      <c r="B42" s="10"/>
      <c r="C42" s="11" t="s">
        <v>146</v>
      </c>
      <c r="D42" s="36" t="s">
        <v>147</v>
      </c>
      <c r="E42" s="57">
        <f>[1]dj!$G$82</f>
        <v>180000</v>
      </c>
      <c r="F42" s="57">
        <f>[2]dj!$G$80</f>
        <v>251000</v>
      </c>
      <c r="G42" s="57">
        <f>[1]dj!$G$83</f>
        <v>180000</v>
      </c>
      <c r="H42" s="45">
        <f>[2]dj!$G$81</f>
        <v>251000</v>
      </c>
      <c r="I42" s="124">
        <v>248088</v>
      </c>
      <c r="J42" s="124">
        <v>248088</v>
      </c>
      <c r="K42" s="124">
        <v>248088</v>
      </c>
      <c r="L42" s="134">
        <f t="shared" si="3"/>
        <v>0</v>
      </c>
      <c r="M42" s="124">
        <v>227290</v>
      </c>
      <c r="N42" s="88"/>
      <c r="O42" s="200"/>
      <c r="P42" s="167">
        <f t="shared" si="4"/>
        <v>2912</v>
      </c>
      <c r="Q42" s="167">
        <f t="shared" si="5"/>
        <v>0</v>
      </c>
      <c r="R42" s="167">
        <f t="shared" si="6"/>
        <v>2912</v>
      </c>
      <c r="S42" s="167">
        <f t="shared" si="7"/>
        <v>0</v>
      </c>
    </row>
    <row r="43" spans="1:19" ht="18" customHeight="1" x14ac:dyDescent="0.35">
      <c r="A43" s="9"/>
      <c r="B43" s="10"/>
      <c r="C43" s="11" t="s">
        <v>148</v>
      </c>
      <c r="D43" s="36" t="s">
        <v>149</v>
      </c>
      <c r="E43" s="57">
        <f>[1]dj!$G$84</f>
        <v>165000</v>
      </c>
      <c r="F43" s="57">
        <f>[2]dj!$G$82</f>
        <v>189000</v>
      </c>
      <c r="G43" s="57">
        <f>[1]dj!$G$85</f>
        <v>165000</v>
      </c>
      <c r="H43" s="45">
        <f>[2]dj!$G$83</f>
        <v>189000</v>
      </c>
      <c r="I43" s="124">
        <v>188469</v>
      </c>
      <c r="J43" s="124">
        <v>188469</v>
      </c>
      <c r="K43" s="124">
        <v>188469</v>
      </c>
      <c r="L43" s="134">
        <f t="shared" si="3"/>
        <v>0</v>
      </c>
      <c r="M43" s="124">
        <v>174934</v>
      </c>
      <c r="N43" s="88"/>
      <c r="O43" s="200"/>
      <c r="P43" s="167">
        <f t="shared" si="4"/>
        <v>531</v>
      </c>
      <c r="Q43" s="167">
        <f t="shared" si="5"/>
        <v>0</v>
      </c>
      <c r="R43" s="167">
        <f t="shared" si="6"/>
        <v>531</v>
      </c>
      <c r="S43" s="167">
        <f t="shared" si="7"/>
        <v>0</v>
      </c>
    </row>
    <row r="44" spans="1:19" ht="18" customHeight="1" x14ac:dyDescent="0.35">
      <c r="A44" s="9"/>
      <c r="B44" s="10"/>
      <c r="C44" s="11" t="s">
        <v>150</v>
      </c>
      <c r="D44" s="36" t="s">
        <v>151</v>
      </c>
      <c r="E44" s="57">
        <f>[1]dj!$G$86</f>
        <v>27000</v>
      </c>
      <c r="F44" s="57">
        <f>[2]dj!$G$84</f>
        <v>47000</v>
      </c>
      <c r="G44" s="57">
        <f>[1]dj!$G$87</f>
        <v>27000</v>
      </c>
      <c r="H44" s="45">
        <f>[2]dj!$G$85</f>
        <v>47000</v>
      </c>
      <c r="I44" s="124">
        <v>46156</v>
      </c>
      <c r="J44" s="124">
        <v>46156</v>
      </c>
      <c r="K44" s="124">
        <v>46156</v>
      </c>
      <c r="L44" s="134">
        <f t="shared" si="3"/>
        <v>0</v>
      </c>
      <c r="M44" s="124">
        <v>44827</v>
      </c>
      <c r="N44" s="88"/>
      <c r="O44" s="200"/>
      <c r="P44" s="167">
        <f t="shared" si="4"/>
        <v>844</v>
      </c>
      <c r="Q44" s="167">
        <f t="shared" si="5"/>
        <v>0</v>
      </c>
      <c r="R44" s="167">
        <f t="shared" si="6"/>
        <v>844</v>
      </c>
      <c r="S44" s="167">
        <f t="shared" si="7"/>
        <v>0</v>
      </c>
    </row>
    <row r="45" spans="1:19" ht="18" customHeight="1" x14ac:dyDescent="0.35">
      <c r="A45" s="9"/>
      <c r="B45" s="10"/>
      <c r="C45" s="11" t="s">
        <v>152</v>
      </c>
      <c r="D45" s="36" t="s">
        <v>153</v>
      </c>
      <c r="E45" s="57">
        <f>[1]dj!$G$88</f>
        <v>2000</v>
      </c>
      <c r="F45" s="57">
        <f>[2]dj!$G$86</f>
        <v>3000</v>
      </c>
      <c r="G45" s="57">
        <f>[1]dj!$G$89</f>
        <v>2000</v>
      </c>
      <c r="H45" s="45">
        <f>[2]dj!$G$87</f>
        <v>3000</v>
      </c>
      <c r="I45" s="124">
        <v>2870</v>
      </c>
      <c r="J45" s="124">
        <v>2870</v>
      </c>
      <c r="K45" s="124">
        <v>2870</v>
      </c>
      <c r="L45" s="134">
        <f t="shared" si="3"/>
        <v>0</v>
      </c>
      <c r="M45" s="124">
        <v>2870</v>
      </c>
      <c r="N45" s="88"/>
      <c r="O45" s="200"/>
      <c r="P45" s="167">
        <f t="shared" si="4"/>
        <v>130</v>
      </c>
      <c r="Q45" s="167">
        <f t="shared" si="5"/>
        <v>0</v>
      </c>
      <c r="R45" s="167">
        <f t="shared" si="6"/>
        <v>130</v>
      </c>
      <c r="S45" s="167">
        <f t="shared" si="7"/>
        <v>0</v>
      </c>
    </row>
    <row r="46" spans="1:19" ht="18" customHeight="1" x14ac:dyDescent="0.35">
      <c r="A46" s="9"/>
      <c r="B46" s="10"/>
      <c r="C46" s="11" t="s">
        <v>154</v>
      </c>
      <c r="D46" s="36" t="s">
        <v>18</v>
      </c>
      <c r="E46" s="57">
        <f>[1]dj!$G$90</f>
        <v>120000</v>
      </c>
      <c r="F46" s="57">
        <f>[2]dj!$G$88</f>
        <v>123000</v>
      </c>
      <c r="G46" s="57">
        <f>[1]dj!$G$91</f>
        <v>120000</v>
      </c>
      <c r="H46" s="45">
        <f>[2]dj!$G$89</f>
        <v>123000</v>
      </c>
      <c r="I46" s="124">
        <v>122164</v>
      </c>
      <c r="J46" s="124">
        <v>122164</v>
      </c>
      <c r="K46" s="124">
        <v>122164</v>
      </c>
      <c r="L46" s="134">
        <f t="shared" si="3"/>
        <v>0</v>
      </c>
      <c r="M46" s="124">
        <v>113807</v>
      </c>
      <c r="N46" s="88"/>
      <c r="O46" s="200"/>
      <c r="P46" s="167">
        <f t="shared" si="4"/>
        <v>836</v>
      </c>
      <c r="Q46" s="167">
        <f t="shared" si="5"/>
        <v>0</v>
      </c>
      <c r="R46" s="167">
        <f t="shared" si="6"/>
        <v>836</v>
      </c>
      <c r="S46" s="167">
        <f t="shared" si="7"/>
        <v>0</v>
      </c>
    </row>
    <row r="47" spans="1:19" ht="18" customHeight="1" x14ac:dyDescent="0.35">
      <c r="A47" s="9"/>
      <c r="B47" s="10"/>
      <c r="C47" s="11" t="s">
        <v>155</v>
      </c>
      <c r="D47" s="36" t="s">
        <v>19</v>
      </c>
      <c r="E47" s="57">
        <f>[1]dj!$G$92</f>
        <v>2489000</v>
      </c>
      <c r="F47" s="57">
        <f>[2]dj!$G$90</f>
        <v>1894000</v>
      </c>
      <c r="G47" s="57">
        <f>[1]dj!$G$93</f>
        <v>2489000</v>
      </c>
      <c r="H47" s="45">
        <f>[2]dj!$G$91</f>
        <v>1894000</v>
      </c>
      <c r="I47" s="124">
        <v>1893706</v>
      </c>
      <c r="J47" s="124">
        <v>1893706</v>
      </c>
      <c r="K47" s="124">
        <v>1893706</v>
      </c>
      <c r="L47" s="134">
        <f t="shared" si="3"/>
        <v>0</v>
      </c>
      <c r="M47" s="124">
        <v>1732927</v>
      </c>
      <c r="N47" s="88"/>
      <c r="O47" s="200"/>
      <c r="P47" s="167">
        <f t="shared" si="4"/>
        <v>294</v>
      </c>
      <c r="Q47" s="167">
        <f t="shared" si="5"/>
        <v>0</v>
      </c>
      <c r="R47" s="167">
        <f t="shared" si="6"/>
        <v>294</v>
      </c>
      <c r="S47" s="167">
        <f t="shared" si="7"/>
        <v>0</v>
      </c>
    </row>
    <row r="48" spans="1:19" ht="18" customHeight="1" x14ac:dyDescent="0.35">
      <c r="A48" s="9"/>
      <c r="B48" s="10"/>
      <c r="C48" s="11" t="s">
        <v>156</v>
      </c>
      <c r="D48" s="36" t="s">
        <v>157</v>
      </c>
      <c r="E48" s="57">
        <f>[1]dj!$G$94</f>
        <v>1418000</v>
      </c>
      <c r="F48" s="57">
        <f>[2]dj!$G$92</f>
        <v>711000</v>
      </c>
      <c r="G48" s="57">
        <f>[1]dj!$G$95</f>
        <v>1418000</v>
      </c>
      <c r="H48" s="45">
        <f>[2]dj!$G$93</f>
        <v>711000</v>
      </c>
      <c r="I48" s="124">
        <v>709260</v>
      </c>
      <c r="J48" s="124">
        <v>709260</v>
      </c>
      <c r="K48" s="124">
        <v>709260</v>
      </c>
      <c r="L48" s="134">
        <f t="shared" si="3"/>
        <v>0</v>
      </c>
      <c r="M48" s="124">
        <v>700842</v>
      </c>
      <c r="N48" s="88"/>
      <c r="O48" s="200"/>
      <c r="P48" s="167">
        <f t="shared" si="4"/>
        <v>1740</v>
      </c>
      <c r="Q48" s="167">
        <f t="shared" si="5"/>
        <v>0</v>
      </c>
      <c r="R48" s="167">
        <f t="shared" si="6"/>
        <v>1740</v>
      </c>
      <c r="S48" s="167">
        <f t="shared" si="7"/>
        <v>0</v>
      </c>
    </row>
    <row r="49" spans="1:19" ht="18" customHeight="1" x14ac:dyDescent="0.35">
      <c r="A49" s="9"/>
      <c r="B49" s="10" t="s">
        <v>158</v>
      </c>
      <c r="C49" s="11"/>
      <c r="D49" s="35" t="s">
        <v>20</v>
      </c>
      <c r="E49" s="57">
        <f>[1]dj!$G$96</f>
        <v>300000</v>
      </c>
      <c r="F49" s="57">
        <f>[2]dj!$G$94</f>
        <v>263000</v>
      </c>
      <c r="G49" s="57">
        <f>[1]dj!$G$97</f>
        <v>300000</v>
      </c>
      <c r="H49" s="45">
        <f>[2]dj!$G$95</f>
        <v>263000</v>
      </c>
      <c r="I49" s="124">
        <v>262866</v>
      </c>
      <c r="J49" s="124">
        <v>262866</v>
      </c>
      <c r="K49" s="124">
        <v>262866</v>
      </c>
      <c r="L49" s="134">
        <f t="shared" si="3"/>
        <v>0</v>
      </c>
      <c r="M49" s="124">
        <v>260712</v>
      </c>
      <c r="N49" s="88"/>
      <c r="O49" s="200"/>
      <c r="P49" s="167">
        <f t="shared" si="4"/>
        <v>134</v>
      </c>
      <c r="Q49" s="167">
        <f t="shared" si="5"/>
        <v>0</v>
      </c>
      <c r="R49" s="167">
        <f t="shared" si="6"/>
        <v>134</v>
      </c>
      <c r="S49" s="167">
        <f t="shared" si="7"/>
        <v>0</v>
      </c>
    </row>
    <row r="50" spans="1:19" ht="18" customHeight="1" x14ac:dyDescent="0.35">
      <c r="A50" s="9"/>
      <c r="B50" s="10" t="s">
        <v>159</v>
      </c>
      <c r="C50" s="11"/>
      <c r="D50" s="35" t="s">
        <v>21</v>
      </c>
      <c r="E50" s="43">
        <f t="shared" ref="E50:H50" si="22">E51</f>
        <v>0</v>
      </c>
      <c r="F50" s="43">
        <f t="shared" si="22"/>
        <v>0</v>
      </c>
      <c r="G50" s="43">
        <f t="shared" si="22"/>
        <v>0</v>
      </c>
      <c r="H50" s="43">
        <f t="shared" si="22"/>
        <v>0</v>
      </c>
      <c r="I50" s="114">
        <f t="shared" ref="I50:M50" si="23">I51</f>
        <v>0</v>
      </c>
      <c r="J50" s="114">
        <f t="shared" si="23"/>
        <v>0</v>
      </c>
      <c r="K50" s="114">
        <f t="shared" si="23"/>
        <v>0</v>
      </c>
      <c r="L50" s="114">
        <f t="shared" si="23"/>
        <v>0</v>
      </c>
      <c r="M50" s="114">
        <f t="shared" si="23"/>
        <v>0</v>
      </c>
      <c r="N50" s="88"/>
      <c r="O50" s="200"/>
      <c r="P50" s="167">
        <f t="shared" si="4"/>
        <v>0</v>
      </c>
      <c r="Q50" s="167">
        <f t="shared" si="5"/>
        <v>0</v>
      </c>
      <c r="R50" s="167">
        <f t="shared" si="6"/>
        <v>0</v>
      </c>
      <c r="S50" s="167">
        <f t="shared" si="7"/>
        <v>0</v>
      </c>
    </row>
    <row r="51" spans="1:19" ht="18" customHeight="1" x14ac:dyDescent="0.35">
      <c r="A51" s="9"/>
      <c r="B51" s="10"/>
      <c r="C51" s="11" t="s">
        <v>22</v>
      </c>
      <c r="D51" s="36" t="s">
        <v>23</v>
      </c>
      <c r="E51" s="57"/>
      <c r="F51" s="57"/>
      <c r="G51" s="57"/>
      <c r="H51" s="45"/>
      <c r="I51" s="124"/>
      <c r="J51" s="124"/>
      <c r="K51" s="124"/>
      <c r="L51" s="134">
        <f>J51-K51</f>
        <v>0</v>
      </c>
      <c r="M51" s="124"/>
      <c r="N51" s="88"/>
      <c r="O51" s="200"/>
      <c r="P51" s="167">
        <f t="shared" si="4"/>
        <v>0</v>
      </c>
      <c r="Q51" s="167">
        <f t="shared" si="5"/>
        <v>0</v>
      </c>
      <c r="R51" s="167">
        <f t="shared" si="6"/>
        <v>0</v>
      </c>
      <c r="S51" s="167">
        <f t="shared" si="7"/>
        <v>0</v>
      </c>
    </row>
    <row r="52" spans="1:19" ht="18" customHeight="1" x14ac:dyDescent="0.35">
      <c r="A52" s="9"/>
      <c r="B52" s="10" t="s">
        <v>160</v>
      </c>
      <c r="C52" s="11"/>
      <c r="D52" s="35" t="s">
        <v>24</v>
      </c>
      <c r="E52" s="43">
        <f>SUM(E53:E55)</f>
        <v>75000</v>
      </c>
      <c r="F52" s="43">
        <f t="shared" ref="F52:H52" si="24">SUM(F53:F55)</f>
        <v>127000</v>
      </c>
      <c r="G52" s="43">
        <f t="shared" si="24"/>
        <v>75000</v>
      </c>
      <c r="H52" s="43">
        <f t="shared" si="24"/>
        <v>127000</v>
      </c>
      <c r="I52" s="114">
        <f t="shared" ref="I52:M52" si="25">SUM(I53:I55)</f>
        <v>126240</v>
      </c>
      <c r="J52" s="114">
        <f t="shared" si="25"/>
        <v>126240</v>
      </c>
      <c r="K52" s="114">
        <f t="shared" si="25"/>
        <v>126240</v>
      </c>
      <c r="L52" s="114">
        <f t="shared" si="25"/>
        <v>0</v>
      </c>
      <c r="M52" s="114">
        <f t="shared" si="25"/>
        <v>194939</v>
      </c>
      <c r="N52" s="88"/>
      <c r="O52" s="200"/>
      <c r="P52" s="167">
        <f t="shared" si="4"/>
        <v>760</v>
      </c>
      <c r="Q52" s="167">
        <f t="shared" si="5"/>
        <v>0</v>
      </c>
      <c r="R52" s="167">
        <f t="shared" si="6"/>
        <v>760</v>
      </c>
      <c r="S52" s="167">
        <f t="shared" si="7"/>
        <v>0</v>
      </c>
    </row>
    <row r="53" spans="1:19" ht="18" customHeight="1" x14ac:dyDescent="0.35">
      <c r="A53" s="9"/>
      <c r="B53" s="10"/>
      <c r="C53" s="11" t="s">
        <v>25</v>
      </c>
      <c r="D53" s="36" t="s">
        <v>161</v>
      </c>
      <c r="E53" s="57">
        <f>[1]dj!$G$100</f>
        <v>5000</v>
      </c>
      <c r="F53" s="57">
        <f>[2]dj!$G$98</f>
        <v>5000</v>
      </c>
      <c r="G53" s="57">
        <f>[1]dj!$G$101</f>
        <v>5000</v>
      </c>
      <c r="H53" s="45">
        <f>[2]dj!$G$99</f>
        <v>5000</v>
      </c>
      <c r="I53" s="124">
        <v>4507</v>
      </c>
      <c r="J53" s="124">
        <v>4507</v>
      </c>
      <c r="K53" s="124">
        <v>4507</v>
      </c>
      <c r="L53" s="134">
        <f t="shared" si="3"/>
        <v>0</v>
      </c>
      <c r="M53" s="124">
        <v>58</v>
      </c>
      <c r="N53" s="88"/>
      <c r="O53" s="200"/>
      <c r="P53" s="167">
        <f t="shared" si="4"/>
        <v>493</v>
      </c>
      <c r="Q53" s="167">
        <f t="shared" si="5"/>
        <v>0</v>
      </c>
      <c r="R53" s="167">
        <f t="shared" si="6"/>
        <v>493</v>
      </c>
      <c r="S53" s="167">
        <f t="shared" si="7"/>
        <v>0</v>
      </c>
    </row>
    <row r="54" spans="1:19" ht="18" customHeight="1" x14ac:dyDescent="0.35">
      <c r="A54" s="9"/>
      <c r="B54" s="10"/>
      <c r="C54" s="11" t="s">
        <v>163</v>
      </c>
      <c r="D54" s="36" t="s">
        <v>162</v>
      </c>
      <c r="E54" s="57">
        <f>[1]dj!$G$102</f>
        <v>0</v>
      </c>
      <c r="F54" s="57">
        <f>[2]dj!$G$100</f>
        <v>0</v>
      </c>
      <c r="G54" s="57">
        <f>[1]dj!$G$103</f>
        <v>0</v>
      </c>
      <c r="H54" s="45">
        <f>[2]dj!$G$101</f>
        <v>0</v>
      </c>
      <c r="I54" s="124"/>
      <c r="J54" s="124"/>
      <c r="K54" s="124"/>
      <c r="L54" s="134">
        <f t="shared" si="3"/>
        <v>0</v>
      </c>
      <c r="M54" s="124"/>
      <c r="N54" s="88"/>
      <c r="O54" s="200"/>
      <c r="P54" s="167">
        <f t="shared" si="4"/>
        <v>0</v>
      </c>
      <c r="Q54" s="167">
        <f t="shared" si="5"/>
        <v>0</v>
      </c>
      <c r="R54" s="167">
        <f t="shared" si="6"/>
        <v>0</v>
      </c>
      <c r="S54" s="167">
        <f t="shared" si="7"/>
        <v>0</v>
      </c>
    </row>
    <row r="55" spans="1:19" ht="18" customHeight="1" x14ac:dyDescent="0.35">
      <c r="A55" s="9"/>
      <c r="B55" s="10"/>
      <c r="C55" s="11" t="s">
        <v>164</v>
      </c>
      <c r="D55" s="36" t="s">
        <v>165</v>
      </c>
      <c r="E55" s="57">
        <f>[1]dj!$G$104</f>
        <v>70000</v>
      </c>
      <c r="F55" s="57">
        <f>[2]dj!$G$102</f>
        <v>122000</v>
      </c>
      <c r="G55" s="57">
        <f>[1]dj!$G$105</f>
        <v>70000</v>
      </c>
      <c r="H55" s="45">
        <f>[2]dj!$G$103</f>
        <v>122000</v>
      </c>
      <c r="I55" s="124">
        <v>121733</v>
      </c>
      <c r="J55" s="124">
        <v>121733</v>
      </c>
      <c r="K55" s="124">
        <v>121733</v>
      </c>
      <c r="L55" s="134">
        <f t="shared" si="3"/>
        <v>0</v>
      </c>
      <c r="M55" s="124">
        <v>194881</v>
      </c>
      <c r="N55" s="88"/>
      <c r="O55" s="200"/>
      <c r="P55" s="167">
        <f t="shared" si="4"/>
        <v>267</v>
      </c>
      <c r="Q55" s="167">
        <f t="shared" si="5"/>
        <v>0</v>
      </c>
      <c r="R55" s="167">
        <f t="shared" si="6"/>
        <v>267</v>
      </c>
      <c r="S55" s="167">
        <f t="shared" si="7"/>
        <v>0</v>
      </c>
    </row>
    <row r="56" spans="1:19" ht="18" customHeight="1" x14ac:dyDescent="0.35">
      <c r="A56" s="9"/>
      <c r="B56" s="10" t="s">
        <v>166</v>
      </c>
      <c r="C56" s="11"/>
      <c r="D56" s="35" t="s">
        <v>26</v>
      </c>
      <c r="E56" s="43">
        <f>SUM(E57:E58)</f>
        <v>50000</v>
      </c>
      <c r="F56" s="43">
        <f t="shared" ref="F56:H56" si="26">SUM(F57:F58)</f>
        <v>72000</v>
      </c>
      <c r="G56" s="43">
        <f t="shared" si="26"/>
        <v>50000</v>
      </c>
      <c r="H56" s="43">
        <f t="shared" si="26"/>
        <v>72000</v>
      </c>
      <c r="I56" s="114">
        <f t="shared" ref="I56:M56" si="27">SUM(I57:I58)</f>
        <v>69827</v>
      </c>
      <c r="J56" s="114">
        <f t="shared" si="27"/>
        <v>69827</v>
      </c>
      <c r="K56" s="114">
        <f t="shared" si="27"/>
        <v>69827</v>
      </c>
      <c r="L56" s="114">
        <f t="shared" si="27"/>
        <v>0</v>
      </c>
      <c r="M56" s="114">
        <f t="shared" si="27"/>
        <v>67167</v>
      </c>
      <c r="N56" s="88"/>
      <c r="O56" s="200"/>
      <c r="P56" s="167">
        <f t="shared" si="4"/>
        <v>2173</v>
      </c>
      <c r="Q56" s="167">
        <f t="shared" si="5"/>
        <v>0</v>
      </c>
      <c r="R56" s="167">
        <f t="shared" si="6"/>
        <v>2173</v>
      </c>
      <c r="S56" s="167">
        <f t="shared" si="7"/>
        <v>0</v>
      </c>
    </row>
    <row r="57" spans="1:19" ht="18" customHeight="1" x14ac:dyDescent="0.35">
      <c r="A57" s="9"/>
      <c r="B57" s="10"/>
      <c r="C57" s="11" t="s">
        <v>27</v>
      </c>
      <c r="D57" s="36" t="s">
        <v>167</v>
      </c>
      <c r="E57" s="57">
        <f>[1]dj!$G$108</f>
        <v>50000</v>
      </c>
      <c r="F57" s="57">
        <f>[2]dj!$G$106</f>
        <v>72000</v>
      </c>
      <c r="G57" s="57">
        <f>[1]dj!$G$109</f>
        <v>50000</v>
      </c>
      <c r="H57" s="45">
        <f>[2]dj!$G$107</f>
        <v>72000</v>
      </c>
      <c r="I57" s="124">
        <v>69827</v>
      </c>
      <c r="J57" s="124">
        <v>69827</v>
      </c>
      <c r="K57" s="124">
        <v>69827</v>
      </c>
      <c r="L57" s="134">
        <f t="shared" ref="L57:L62" si="28">J57-K57</f>
        <v>0</v>
      </c>
      <c r="M57" s="124">
        <v>67167</v>
      </c>
      <c r="N57" s="88"/>
      <c r="O57" s="200"/>
      <c r="P57" s="167">
        <f t="shared" si="4"/>
        <v>2173</v>
      </c>
      <c r="Q57" s="167">
        <f t="shared" si="5"/>
        <v>0</v>
      </c>
      <c r="R57" s="167">
        <f t="shared" si="6"/>
        <v>2173</v>
      </c>
      <c r="S57" s="167">
        <f t="shared" si="7"/>
        <v>0</v>
      </c>
    </row>
    <row r="58" spans="1:19" ht="18" customHeight="1" x14ac:dyDescent="0.35">
      <c r="A58" s="9"/>
      <c r="B58" s="10"/>
      <c r="C58" s="11" t="s">
        <v>28</v>
      </c>
      <c r="D58" s="36" t="s">
        <v>168</v>
      </c>
      <c r="E58" s="57">
        <f>[1]dj!$G$110</f>
        <v>0</v>
      </c>
      <c r="F58" s="57">
        <f>[2]dj!$G$108</f>
        <v>0</v>
      </c>
      <c r="G58" s="57">
        <f>[1]dj!$G$111</f>
        <v>0</v>
      </c>
      <c r="H58" s="45">
        <f>[2]dj!$G$109</f>
        <v>0</v>
      </c>
      <c r="I58" s="124"/>
      <c r="J58" s="124"/>
      <c r="K58" s="124"/>
      <c r="L58" s="134">
        <f t="shared" si="28"/>
        <v>0</v>
      </c>
      <c r="M58" s="124"/>
      <c r="N58" s="88"/>
      <c r="O58" s="200"/>
      <c r="P58" s="167">
        <f t="shared" si="4"/>
        <v>0</v>
      </c>
      <c r="Q58" s="167">
        <f t="shared" si="5"/>
        <v>0</v>
      </c>
      <c r="R58" s="167">
        <f t="shared" si="6"/>
        <v>0</v>
      </c>
      <c r="S58" s="167">
        <f t="shared" si="7"/>
        <v>0</v>
      </c>
    </row>
    <row r="59" spans="1:19" ht="18" customHeight="1" x14ac:dyDescent="0.35">
      <c r="A59" s="9"/>
      <c r="B59" s="10" t="s">
        <v>29</v>
      </c>
      <c r="C59" s="11"/>
      <c r="D59" s="35" t="s">
        <v>169</v>
      </c>
      <c r="E59" s="57">
        <f>[1]dj!$G$112</f>
        <v>1000</v>
      </c>
      <c r="F59" s="57">
        <f>[2]dj!$G$110</f>
        <v>14000</v>
      </c>
      <c r="G59" s="57">
        <f>[1]dj!$G$113</f>
        <v>1000</v>
      </c>
      <c r="H59" s="45">
        <f>[2]dj!$G$111</f>
        <v>14000</v>
      </c>
      <c r="I59" s="124">
        <v>12838</v>
      </c>
      <c r="J59" s="124">
        <v>12838</v>
      </c>
      <c r="K59" s="124">
        <v>12838</v>
      </c>
      <c r="L59" s="134">
        <f t="shared" si="28"/>
        <v>0</v>
      </c>
      <c r="M59" s="124">
        <v>100</v>
      </c>
      <c r="N59" s="88"/>
      <c r="O59" s="200"/>
      <c r="P59" s="167">
        <f t="shared" si="4"/>
        <v>1162</v>
      </c>
      <c r="Q59" s="167">
        <f t="shared" si="5"/>
        <v>0</v>
      </c>
      <c r="R59" s="167">
        <f t="shared" si="6"/>
        <v>1162</v>
      </c>
      <c r="S59" s="167">
        <f t="shared" si="7"/>
        <v>0</v>
      </c>
    </row>
    <row r="60" spans="1:19" ht="18" customHeight="1" x14ac:dyDescent="0.35">
      <c r="A60" s="9"/>
      <c r="B60" s="10" t="s">
        <v>30</v>
      </c>
      <c r="C60" s="11"/>
      <c r="D60" s="35" t="s">
        <v>170</v>
      </c>
      <c r="E60" s="57">
        <f>[1]dj!$G$114</f>
        <v>0</v>
      </c>
      <c r="F60" s="57">
        <f>[2]dj!$G$112</f>
        <v>10000</v>
      </c>
      <c r="G60" s="57">
        <f>[1]dj!$G$115</f>
        <v>0</v>
      </c>
      <c r="H60" s="45">
        <f>[2]dj!$G$113</f>
        <v>10000</v>
      </c>
      <c r="I60" s="124">
        <v>9200</v>
      </c>
      <c r="J60" s="124">
        <v>9200</v>
      </c>
      <c r="K60" s="124">
        <v>9200</v>
      </c>
      <c r="L60" s="134">
        <f t="shared" si="28"/>
        <v>0</v>
      </c>
      <c r="M60" s="124">
        <v>9200</v>
      </c>
      <c r="N60" s="88"/>
      <c r="O60" s="200"/>
      <c r="P60" s="167">
        <f t="shared" si="4"/>
        <v>800</v>
      </c>
      <c r="Q60" s="167">
        <f t="shared" si="5"/>
        <v>0</v>
      </c>
      <c r="R60" s="167">
        <f t="shared" si="6"/>
        <v>800</v>
      </c>
      <c r="S60" s="167">
        <f t="shared" si="7"/>
        <v>0</v>
      </c>
    </row>
    <row r="61" spans="1:19" ht="18" customHeight="1" x14ac:dyDescent="0.35">
      <c r="A61" s="9"/>
      <c r="B61" s="10" t="s">
        <v>171</v>
      </c>
      <c r="C61" s="11"/>
      <c r="D61" s="35" t="s">
        <v>172</v>
      </c>
      <c r="E61" s="57">
        <f>[1]dj!$G$116</f>
        <v>8000</v>
      </c>
      <c r="F61" s="57">
        <f>[2]dj!$G$114</f>
        <v>3000</v>
      </c>
      <c r="G61" s="57">
        <f>[1]dj!$G$117</f>
        <v>8000</v>
      </c>
      <c r="H61" s="45">
        <f>[2]dj!$G$115</f>
        <v>3000</v>
      </c>
      <c r="I61" s="124">
        <v>2120</v>
      </c>
      <c r="J61" s="124">
        <v>2120</v>
      </c>
      <c r="K61" s="124">
        <v>2120</v>
      </c>
      <c r="L61" s="134">
        <f t="shared" si="28"/>
        <v>0</v>
      </c>
      <c r="M61" s="124">
        <v>2120</v>
      </c>
      <c r="N61" s="88"/>
      <c r="O61" s="200"/>
      <c r="P61" s="167">
        <f t="shared" si="4"/>
        <v>880</v>
      </c>
      <c r="Q61" s="167">
        <f t="shared" si="5"/>
        <v>0</v>
      </c>
      <c r="R61" s="167">
        <f t="shared" si="6"/>
        <v>880</v>
      </c>
      <c r="S61" s="167">
        <f t="shared" si="7"/>
        <v>0</v>
      </c>
    </row>
    <row r="62" spans="1:19" ht="18" customHeight="1" x14ac:dyDescent="0.35">
      <c r="A62" s="9"/>
      <c r="B62" s="10" t="s">
        <v>174</v>
      </c>
      <c r="C62" s="11"/>
      <c r="D62" s="35" t="s">
        <v>173</v>
      </c>
      <c r="E62" s="57">
        <f>[1]dj!$G$118</f>
        <v>20000</v>
      </c>
      <c r="F62" s="57">
        <f>[2]dj!$G$116</f>
        <v>32000</v>
      </c>
      <c r="G62" s="57">
        <f>[1]dj!$G$119</f>
        <v>20000</v>
      </c>
      <c r="H62" s="45">
        <f>[2]dj!$G$117</f>
        <v>32000</v>
      </c>
      <c r="I62" s="124">
        <v>27745</v>
      </c>
      <c r="J62" s="124">
        <v>27745</v>
      </c>
      <c r="K62" s="124">
        <v>27745</v>
      </c>
      <c r="L62" s="134">
        <f t="shared" si="28"/>
        <v>0</v>
      </c>
      <c r="M62" s="124">
        <v>27745</v>
      </c>
      <c r="N62" s="88"/>
      <c r="O62" s="200"/>
      <c r="P62" s="167">
        <f t="shared" si="4"/>
        <v>4255</v>
      </c>
      <c r="Q62" s="167">
        <f t="shared" si="5"/>
        <v>0</v>
      </c>
      <c r="R62" s="167">
        <f t="shared" si="6"/>
        <v>4255</v>
      </c>
      <c r="S62" s="167">
        <f t="shared" si="7"/>
        <v>0</v>
      </c>
    </row>
    <row r="63" spans="1:19" ht="18" customHeight="1" x14ac:dyDescent="0.35">
      <c r="A63" s="9"/>
      <c r="B63" s="10" t="s">
        <v>177</v>
      </c>
      <c r="C63" s="11"/>
      <c r="D63" s="35" t="s">
        <v>31</v>
      </c>
      <c r="E63" s="43">
        <f>SUM(E64:E69)</f>
        <v>1274000</v>
      </c>
      <c r="F63" s="43">
        <f t="shared" ref="F63:H63" si="29">SUM(F64:F69)</f>
        <v>1596000</v>
      </c>
      <c r="G63" s="43">
        <f t="shared" si="29"/>
        <v>1274000</v>
      </c>
      <c r="H63" s="43">
        <f t="shared" si="29"/>
        <v>1596000</v>
      </c>
      <c r="I63" s="114">
        <f t="shared" ref="I63:M63" si="30">SUM(I64:I69)</f>
        <v>1586490</v>
      </c>
      <c r="J63" s="114">
        <f t="shared" si="30"/>
        <v>1586490</v>
      </c>
      <c r="K63" s="114">
        <f t="shared" si="30"/>
        <v>1586490</v>
      </c>
      <c r="L63" s="114">
        <f t="shared" si="30"/>
        <v>0</v>
      </c>
      <c r="M63" s="114">
        <f t="shared" si="30"/>
        <v>1576696</v>
      </c>
      <c r="N63" s="88"/>
      <c r="O63" s="200"/>
      <c r="P63" s="167">
        <f t="shared" si="4"/>
        <v>9510</v>
      </c>
      <c r="Q63" s="167">
        <f t="shared" si="5"/>
        <v>0</v>
      </c>
      <c r="R63" s="167">
        <f t="shared" si="6"/>
        <v>9510</v>
      </c>
      <c r="S63" s="167">
        <f t="shared" si="7"/>
        <v>0</v>
      </c>
    </row>
    <row r="64" spans="1:19" ht="18" customHeight="1" x14ac:dyDescent="0.35">
      <c r="A64" s="9"/>
      <c r="B64" s="10"/>
      <c r="C64" s="11" t="s">
        <v>32</v>
      </c>
      <c r="D64" s="36" t="s">
        <v>178</v>
      </c>
      <c r="E64" s="57">
        <f>[1]dj!$G$122</f>
        <v>4000</v>
      </c>
      <c r="F64" s="57">
        <f>[2]dj!$G$120</f>
        <v>3000</v>
      </c>
      <c r="G64" s="57">
        <f>[1]dj!$G$123</f>
        <v>4000</v>
      </c>
      <c r="H64" s="45">
        <f>[2]dj!$G$121</f>
        <v>3000</v>
      </c>
      <c r="I64" s="124">
        <v>2085</v>
      </c>
      <c r="J64" s="124">
        <v>2085</v>
      </c>
      <c r="K64" s="124">
        <v>2085</v>
      </c>
      <c r="L64" s="134">
        <f t="shared" si="3"/>
        <v>0</v>
      </c>
      <c r="M64" s="124">
        <v>2085</v>
      </c>
      <c r="N64" s="88"/>
      <c r="O64" s="200"/>
      <c r="P64" s="167">
        <f t="shared" si="4"/>
        <v>915</v>
      </c>
      <c r="Q64" s="167">
        <f t="shared" si="5"/>
        <v>0</v>
      </c>
      <c r="R64" s="167">
        <f t="shared" si="6"/>
        <v>915</v>
      </c>
      <c r="S64" s="167">
        <f t="shared" si="7"/>
        <v>0</v>
      </c>
    </row>
    <row r="65" spans="1:19" ht="18" customHeight="1" x14ac:dyDescent="0.35">
      <c r="A65" s="9"/>
      <c r="B65" s="10"/>
      <c r="C65" s="11" t="s">
        <v>179</v>
      </c>
      <c r="D65" s="36" t="s">
        <v>33</v>
      </c>
      <c r="E65" s="57">
        <f>[1]dj!$G$124</f>
        <v>0</v>
      </c>
      <c r="F65" s="57">
        <f>[2]dj!$G$122</f>
        <v>0</v>
      </c>
      <c r="G65" s="57">
        <f>[1]dj!$G$125</f>
        <v>0</v>
      </c>
      <c r="H65" s="45">
        <f>[2]dj!$G$123</f>
        <v>0</v>
      </c>
      <c r="I65" s="124"/>
      <c r="J65" s="124"/>
      <c r="K65" s="124"/>
      <c r="L65" s="134">
        <f t="shared" si="3"/>
        <v>0</v>
      </c>
      <c r="M65" s="124"/>
      <c r="N65" s="88"/>
      <c r="O65" s="200"/>
      <c r="P65" s="167">
        <f t="shared" si="4"/>
        <v>0</v>
      </c>
      <c r="Q65" s="167">
        <f t="shared" si="5"/>
        <v>0</v>
      </c>
      <c r="R65" s="167">
        <f t="shared" si="6"/>
        <v>0</v>
      </c>
      <c r="S65" s="167">
        <f t="shared" si="7"/>
        <v>0</v>
      </c>
    </row>
    <row r="66" spans="1:19" ht="18" customHeight="1" x14ac:dyDescent="0.35">
      <c r="A66" s="9"/>
      <c r="B66" s="10"/>
      <c r="C66" s="11" t="s">
        <v>180</v>
      </c>
      <c r="D66" s="36" t="s">
        <v>181</v>
      </c>
      <c r="E66" s="57">
        <f>[1]dj!$G$126</f>
        <v>50000</v>
      </c>
      <c r="F66" s="57">
        <f>[2]dj!$G$124</f>
        <v>79000</v>
      </c>
      <c r="G66" s="57">
        <f>[1]dj!$G$127</f>
        <v>50000</v>
      </c>
      <c r="H66" s="45">
        <f>[2]dj!$G$125</f>
        <v>79000</v>
      </c>
      <c r="I66" s="124">
        <v>74801</v>
      </c>
      <c r="J66" s="124">
        <v>74801</v>
      </c>
      <c r="K66" s="124">
        <v>74801</v>
      </c>
      <c r="L66" s="134">
        <f t="shared" si="3"/>
        <v>0</v>
      </c>
      <c r="M66" s="124">
        <v>74801</v>
      </c>
      <c r="N66" s="88"/>
      <c r="O66" s="200"/>
      <c r="P66" s="167">
        <f t="shared" si="4"/>
        <v>4199</v>
      </c>
      <c r="Q66" s="167">
        <f t="shared" si="5"/>
        <v>0</v>
      </c>
      <c r="R66" s="167">
        <f t="shared" si="6"/>
        <v>4199</v>
      </c>
      <c r="S66" s="167">
        <f t="shared" si="7"/>
        <v>0</v>
      </c>
    </row>
    <row r="67" spans="1:19" ht="18" customHeight="1" x14ac:dyDescent="0.35">
      <c r="A67" s="9"/>
      <c r="B67" s="10"/>
      <c r="C67" s="11" t="s">
        <v>182</v>
      </c>
      <c r="D67" s="36" t="s">
        <v>183</v>
      </c>
      <c r="E67" s="57">
        <f>[1]dj!$G$128</f>
        <v>1000000</v>
      </c>
      <c r="F67" s="57">
        <f>[2]dj!$G$126</f>
        <v>1350000</v>
      </c>
      <c r="G67" s="57">
        <f>[1]dj!$G$129</f>
        <v>1000000</v>
      </c>
      <c r="H67" s="45">
        <f>[2]dj!$G$127</f>
        <v>1350000</v>
      </c>
      <c r="I67" s="124">
        <v>1349061</v>
      </c>
      <c r="J67" s="124">
        <v>1349061</v>
      </c>
      <c r="K67" s="124">
        <v>1349061</v>
      </c>
      <c r="L67" s="134">
        <f t="shared" si="3"/>
        <v>0</v>
      </c>
      <c r="M67" s="124">
        <v>1349061</v>
      </c>
      <c r="N67" s="88"/>
      <c r="O67" s="200"/>
      <c r="P67" s="167">
        <f t="shared" si="4"/>
        <v>939</v>
      </c>
      <c r="Q67" s="167">
        <f t="shared" si="5"/>
        <v>0</v>
      </c>
      <c r="R67" s="167">
        <f t="shared" si="6"/>
        <v>939</v>
      </c>
      <c r="S67" s="167">
        <f t="shared" si="7"/>
        <v>0</v>
      </c>
    </row>
    <row r="68" spans="1:19" ht="18" customHeight="1" x14ac:dyDescent="0.35">
      <c r="A68" s="9"/>
      <c r="B68" s="10"/>
      <c r="C68" s="11" t="s">
        <v>184</v>
      </c>
      <c r="D68" s="36" t="s">
        <v>185</v>
      </c>
      <c r="E68" s="57">
        <f>[1]dj!$G$130</f>
        <v>0</v>
      </c>
      <c r="F68" s="57">
        <f>[2]dj!$G$128</f>
        <v>0</v>
      </c>
      <c r="G68" s="57">
        <f>[1]dj!$G$131</f>
        <v>0</v>
      </c>
      <c r="H68" s="45">
        <f>[2]dj!$G$129</f>
        <v>0</v>
      </c>
      <c r="I68" s="124"/>
      <c r="J68" s="124"/>
      <c r="K68" s="124"/>
      <c r="L68" s="134">
        <f t="shared" si="3"/>
        <v>0</v>
      </c>
      <c r="M68" s="124"/>
      <c r="N68" s="88"/>
      <c r="O68" s="200"/>
      <c r="P68" s="167">
        <f t="shared" si="4"/>
        <v>0</v>
      </c>
      <c r="Q68" s="167">
        <f t="shared" si="5"/>
        <v>0</v>
      </c>
      <c r="R68" s="167">
        <f t="shared" si="6"/>
        <v>0</v>
      </c>
      <c r="S68" s="167">
        <f t="shared" si="7"/>
        <v>0</v>
      </c>
    </row>
    <row r="69" spans="1:19" ht="18" customHeight="1" x14ac:dyDescent="0.35">
      <c r="A69" s="9"/>
      <c r="B69" s="10"/>
      <c r="C69" s="11" t="s">
        <v>186</v>
      </c>
      <c r="D69" s="36" t="s">
        <v>187</v>
      </c>
      <c r="E69" s="57">
        <f>[1]dj!$G$132</f>
        <v>220000</v>
      </c>
      <c r="F69" s="57">
        <f>[2]dj!$G$130</f>
        <v>164000</v>
      </c>
      <c r="G69" s="57">
        <f>[1]dj!$G$133</f>
        <v>220000</v>
      </c>
      <c r="H69" s="45">
        <f>[2]dj!$G$131</f>
        <v>164000</v>
      </c>
      <c r="I69" s="124">
        <v>160543</v>
      </c>
      <c r="J69" s="124">
        <v>160543</v>
      </c>
      <c r="K69" s="124">
        <v>160543</v>
      </c>
      <c r="L69" s="134">
        <f t="shared" si="3"/>
        <v>0</v>
      </c>
      <c r="M69" s="124">
        <v>150749</v>
      </c>
      <c r="N69" s="88"/>
      <c r="O69" s="200"/>
      <c r="P69" s="167">
        <f t="shared" si="4"/>
        <v>3457</v>
      </c>
      <c r="Q69" s="167">
        <f t="shared" si="5"/>
        <v>0</v>
      </c>
      <c r="R69" s="167">
        <f t="shared" si="6"/>
        <v>3457</v>
      </c>
      <c r="S69" s="167">
        <f t="shared" si="7"/>
        <v>0</v>
      </c>
    </row>
    <row r="70" spans="1:19" ht="18" customHeight="1" x14ac:dyDescent="0.35">
      <c r="A70" s="9">
        <v>51</v>
      </c>
      <c r="B70" s="10"/>
      <c r="C70" s="11"/>
      <c r="D70" s="35" t="s">
        <v>34</v>
      </c>
      <c r="E70" s="42">
        <f>E71+E74</f>
        <v>0</v>
      </c>
      <c r="F70" s="42">
        <f t="shared" ref="F70:H70" si="31">F71+F74</f>
        <v>0</v>
      </c>
      <c r="G70" s="42">
        <f t="shared" si="31"/>
        <v>0</v>
      </c>
      <c r="H70" s="42">
        <f t="shared" si="31"/>
        <v>0</v>
      </c>
      <c r="I70" s="113">
        <f t="shared" ref="I70:M70" si="32">I71+I74</f>
        <v>0</v>
      </c>
      <c r="J70" s="113">
        <f t="shared" si="32"/>
        <v>0</v>
      </c>
      <c r="K70" s="113">
        <f t="shared" si="32"/>
        <v>0</v>
      </c>
      <c r="L70" s="113">
        <f t="shared" si="32"/>
        <v>0</v>
      </c>
      <c r="M70" s="113">
        <f t="shared" si="32"/>
        <v>0</v>
      </c>
      <c r="N70" s="88"/>
      <c r="O70" s="200"/>
      <c r="P70" s="167">
        <f t="shared" si="4"/>
        <v>0</v>
      </c>
      <c r="Q70" s="167">
        <f t="shared" si="5"/>
        <v>0</v>
      </c>
      <c r="R70" s="167">
        <f t="shared" si="6"/>
        <v>0</v>
      </c>
      <c r="S70" s="167">
        <f t="shared" si="7"/>
        <v>0</v>
      </c>
    </row>
    <row r="71" spans="1:19" ht="18" customHeight="1" x14ac:dyDescent="0.35">
      <c r="A71" s="9"/>
      <c r="B71" s="10" t="s">
        <v>35</v>
      </c>
      <c r="C71" s="11"/>
      <c r="D71" s="35" t="s">
        <v>36</v>
      </c>
      <c r="E71" s="43">
        <f>SUM(E72:E73)</f>
        <v>0</v>
      </c>
      <c r="F71" s="43">
        <f t="shared" ref="F71:H71" si="33">SUM(F72:F73)</f>
        <v>0</v>
      </c>
      <c r="G71" s="43">
        <f t="shared" si="33"/>
        <v>0</v>
      </c>
      <c r="H71" s="43">
        <f t="shared" si="33"/>
        <v>0</v>
      </c>
      <c r="I71" s="114">
        <f t="shared" ref="I71:M71" si="34">SUM(I72:I73)</f>
        <v>0</v>
      </c>
      <c r="J71" s="114">
        <f t="shared" si="34"/>
        <v>0</v>
      </c>
      <c r="K71" s="114">
        <f t="shared" si="34"/>
        <v>0</v>
      </c>
      <c r="L71" s="114">
        <f t="shared" si="34"/>
        <v>0</v>
      </c>
      <c r="M71" s="114">
        <f t="shared" si="34"/>
        <v>0</v>
      </c>
      <c r="N71" s="88"/>
      <c r="O71" s="200"/>
      <c r="P71" s="167">
        <f t="shared" si="4"/>
        <v>0</v>
      </c>
      <c r="Q71" s="167">
        <f t="shared" si="5"/>
        <v>0</v>
      </c>
      <c r="R71" s="167">
        <f t="shared" si="6"/>
        <v>0</v>
      </c>
      <c r="S71" s="167">
        <f t="shared" si="7"/>
        <v>0</v>
      </c>
    </row>
    <row r="72" spans="1:19" ht="18" customHeight="1" x14ac:dyDescent="0.35">
      <c r="A72" s="9"/>
      <c r="B72" s="10"/>
      <c r="C72" s="11" t="s">
        <v>37</v>
      </c>
      <c r="D72" s="36" t="s">
        <v>38</v>
      </c>
      <c r="E72" s="57">
        <f>[1]dj!$G$138</f>
        <v>0</v>
      </c>
      <c r="F72" s="57">
        <f>[2]dj!$G$136</f>
        <v>0</v>
      </c>
      <c r="G72" s="57">
        <f>[1]dj!$G$139</f>
        <v>0</v>
      </c>
      <c r="H72" s="45">
        <f>[2]dj!$G$137</f>
        <v>0</v>
      </c>
      <c r="I72" s="143"/>
      <c r="J72" s="143"/>
      <c r="K72" s="143"/>
      <c r="L72" s="134">
        <f t="shared" si="3"/>
        <v>0</v>
      </c>
      <c r="M72" s="124"/>
      <c r="N72" s="88"/>
      <c r="O72" s="200"/>
      <c r="P72" s="167">
        <f t="shared" si="4"/>
        <v>0</v>
      </c>
      <c r="Q72" s="167">
        <f t="shared" si="5"/>
        <v>0</v>
      </c>
      <c r="R72" s="167">
        <f t="shared" si="6"/>
        <v>0</v>
      </c>
      <c r="S72" s="167">
        <f t="shared" si="7"/>
        <v>0</v>
      </c>
    </row>
    <row r="73" spans="1:19" ht="18" customHeight="1" x14ac:dyDescent="0.35">
      <c r="A73" s="9"/>
      <c r="B73" s="10"/>
      <c r="C73" s="11" t="s">
        <v>97</v>
      </c>
      <c r="D73" s="36" t="s">
        <v>39</v>
      </c>
      <c r="E73" s="57">
        <f>[1]dj!$G$140</f>
        <v>0</v>
      </c>
      <c r="F73" s="57">
        <f>[2]dj!$G$138</f>
        <v>0</v>
      </c>
      <c r="G73" s="57">
        <f>[1]dj!$G$141</f>
        <v>0</v>
      </c>
      <c r="H73" s="45">
        <f>[2]dj!$G$139</f>
        <v>0</v>
      </c>
      <c r="I73" s="143"/>
      <c r="J73" s="143"/>
      <c r="K73" s="143"/>
      <c r="L73" s="134">
        <f t="shared" si="3"/>
        <v>0</v>
      </c>
      <c r="M73" s="124"/>
      <c r="N73" s="88"/>
      <c r="O73" s="200"/>
      <c r="P73" s="167">
        <f t="shared" si="4"/>
        <v>0</v>
      </c>
      <c r="Q73" s="167">
        <f t="shared" si="5"/>
        <v>0</v>
      </c>
      <c r="R73" s="167">
        <f t="shared" si="6"/>
        <v>0</v>
      </c>
      <c r="S73" s="167">
        <f t="shared" si="7"/>
        <v>0</v>
      </c>
    </row>
    <row r="74" spans="1:19" ht="22.7" customHeight="1" x14ac:dyDescent="0.35">
      <c r="A74" s="9"/>
      <c r="B74" s="10" t="s">
        <v>40</v>
      </c>
      <c r="C74" s="11"/>
      <c r="D74" s="35" t="s">
        <v>298</v>
      </c>
      <c r="E74" s="43">
        <f>SUM(E75:E77)</f>
        <v>0</v>
      </c>
      <c r="F74" s="43">
        <f t="shared" ref="F74:H74" si="35">SUM(F75:F77)</f>
        <v>0</v>
      </c>
      <c r="G74" s="43">
        <f t="shared" si="35"/>
        <v>0</v>
      </c>
      <c r="H74" s="43">
        <f t="shared" si="35"/>
        <v>0</v>
      </c>
      <c r="I74" s="114">
        <f t="shared" ref="I74:M74" si="36">SUM(I75:I77)</f>
        <v>0</v>
      </c>
      <c r="J74" s="114">
        <f t="shared" si="36"/>
        <v>0</v>
      </c>
      <c r="K74" s="114">
        <f t="shared" si="36"/>
        <v>0</v>
      </c>
      <c r="L74" s="114">
        <f t="shared" si="36"/>
        <v>0</v>
      </c>
      <c r="M74" s="114">
        <f t="shared" si="36"/>
        <v>0</v>
      </c>
      <c r="N74" s="88"/>
      <c r="O74" s="200"/>
      <c r="P74" s="167">
        <f t="shared" si="4"/>
        <v>0</v>
      </c>
      <c r="Q74" s="167">
        <f t="shared" si="5"/>
        <v>0</v>
      </c>
      <c r="R74" s="167">
        <f t="shared" si="6"/>
        <v>0</v>
      </c>
      <c r="S74" s="167">
        <f t="shared" si="7"/>
        <v>0</v>
      </c>
    </row>
    <row r="75" spans="1:19" ht="24.75" customHeight="1" x14ac:dyDescent="0.35">
      <c r="A75" s="9"/>
      <c r="B75" s="10"/>
      <c r="C75" s="13" t="s">
        <v>204</v>
      </c>
      <c r="D75" s="36" t="s">
        <v>203</v>
      </c>
      <c r="E75" s="57">
        <f>[1]dj!$G$144</f>
        <v>0</v>
      </c>
      <c r="F75" s="57"/>
      <c r="G75" s="57">
        <f>[1]dj!$G$145</f>
        <v>0</v>
      </c>
      <c r="H75" s="45"/>
      <c r="I75" s="143"/>
      <c r="J75" s="143"/>
      <c r="K75" s="143"/>
      <c r="L75" s="134">
        <f t="shared" si="3"/>
        <v>0</v>
      </c>
      <c r="M75" s="124"/>
      <c r="N75" s="88"/>
      <c r="O75" s="200"/>
      <c r="P75" s="167">
        <f t="shared" ref="P75:P138" si="37">H75-I75</f>
        <v>0</v>
      </c>
      <c r="Q75" s="167">
        <f t="shared" ref="Q75:Q138" si="38">I75-J75</f>
        <v>0</v>
      </c>
      <c r="R75" s="167">
        <f t="shared" ref="R75:R138" si="39">H75-K75</f>
        <v>0</v>
      </c>
      <c r="S75" s="167">
        <f t="shared" ref="S75:S138" si="40">J75-K75</f>
        <v>0</v>
      </c>
    </row>
    <row r="76" spans="1:19" ht="26.45" customHeight="1" x14ac:dyDescent="0.35">
      <c r="A76" s="9"/>
      <c r="B76" s="10"/>
      <c r="C76" s="11" t="s">
        <v>240</v>
      </c>
      <c r="D76" s="36" t="s">
        <v>241</v>
      </c>
      <c r="E76" s="57">
        <f>[1]dj!$G$146</f>
        <v>0</v>
      </c>
      <c r="F76" s="57"/>
      <c r="G76" s="57">
        <f>[1]dj!$G$147</f>
        <v>0</v>
      </c>
      <c r="H76" s="45"/>
      <c r="I76" s="143"/>
      <c r="J76" s="143"/>
      <c r="K76" s="143"/>
      <c r="L76" s="134">
        <f t="shared" si="3"/>
        <v>0</v>
      </c>
      <c r="M76" s="124"/>
      <c r="N76" s="88"/>
      <c r="O76" s="200"/>
      <c r="P76" s="167">
        <f t="shared" si="37"/>
        <v>0</v>
      </c>
      <c r="Q76" s="167">
        <f t="shared" si="38"/>
        <v>0</v>
      </c>
      <c r="R76" s="167">
        <f t="shared" si="39"/>
        <v>0</v>
      </c>
      <c r="S76" s="167">
        <f t="shared" si="40"/>
        <v>0</v>
      </c>
    </row>
    <row r="77" spans="1:19" ht="27" customHeight="1" x14ac:dyDescent="0.35">
      <c r="A77" s="9"/>
      <c r="B77" s="10"/>
      <c r="C77" s="11" t="s">
        <v>41</v>
      </c>
      <c r="D77" s="36" t="s">
        <v>242</v>
      </c>
      <c r="E77" s="57">
        <f>[1]dj!$G$148</f>
        <v>0</v>
      </c>
      <c r="F77" s="57">
        <f>[2]dj!$G$142</f>
        <v>0</v>
      </c>
      <c r="G77" s="57">
        <f>[1]dj!$G$149</f>
        <v>0</v>
      </c>
      <c r="H77" s="45">
        <f>[2]dj!$G$143</f>
        <v>0</v>
      </c>
      <c r="I77" s="143"/>
      <c r="J77" s="143"/>
      <c r="K77" s="143"/>
      <c r="L77" s="134">
        <f t="shared" si="3"/>
        <v>0</v>
      </c>
      <c r="M77" s="124"/>
      <c r="N77" s="88"/>
      <c r="O77" s="200"/>
      <c r="P77" s="167">
        <f t="shared" si="37"/>
        <v>0</v>
      </c>
      <c r="Q77" s="167">
        <f t="shared" si="38"/>
        <v>0</v>
      </c>
      <c r="R77" s="167">
        <f t="shared" si="39"/>
        <v>0</v>
      </c>
      <c r="S77" s="167">
        <f t="shared" si="40"/>
        <v>0</v>
      </c>
    </row>
    <row r="78" spans="1:19" ht="18" customHeight="1" x14ac:dyDescent="0.35">
      <c r="A78" s="9">
        <v>55</v>
      </c>
      <c r="B78" s="10"/>
      <c r="C78" s="11"/>
      <c r="D78" s="35" t="s">
        <v>44</v>
      </c>
      <c r="E78" s="42">
        <f>E79+E83</f>
        <v>0</v>
      </c>
      <c r="F78" s="42">
        <f t="shared" ref="F78:H78" si="41">F79+F83</f>
        <v>0</v>
      </c>
      <c r="G78" s="42">
        <f t="shared" si="41"/>
        <v>0</v>
      </c>
      <c r="H78" s="42">
        <f t="shared" si="41"/>
        <v>0</v>
      </c>
      <c r="I78" s="113">
        <f t="shared" ref="I78:M78" si="42">I79+I83</f>
        <v>0</v>
      </c>
      <c r="J78" s="113">
        <f t="shared" si="42"/>
        <v>0</v>
      </c>
      <c r="K78" s="113">
        <f t="shared" si="42"/>
        <v>0</v>
      </c>
      <c r="L78" s="113">
        <f t="shared" si="42"/>
        <v>0</v>
      </c>
      <c r="M78" s="113">
        <f t="shared" si="42"/>
        <v>200478</v>
      </c>
      <c r="N78" s="88"/>
      <c r="O78" s="200"/>
      <c r="P78" s="167">
        <f t="shared" si="37"/>
        <v>0</v>
      </c>
      <c r="Q78" s="167">
        <f t="shared" si="38"/>
        <v>0</v>
      </c>
      <c r="R78" s="167">
        <f t="shared" si="39"/>
        <v>0</v>
      </c>
      <c r="S78" s="167">
        <f t="shared" si="40"/>
        <v>0</v>
      </c>
    </row>
    <row r="79" spans="1:19" ht="18" customHeight="1" x14ac:dyDescent="0.35">
      <c r="A79" s="9"/>
      <c r="B79" s="10" t="s">
        <v>45</v>
      </c>
      <c r="C79" s="11"/>
      <c r="D79" s="35" t="s">
        <v>46</v>
      </c>
      <c r="E79" s="43">
        <f>SUM(E80:E82)</f>
        <v>0</v>
      </c>
      <c r="F79" s="43">
        <f t="shared" ref="F79:H79" si="43">SUM(F80:F82)</f>
        <v>0</v>
      </c>
      <c r="G79" s="43">
        <f t="shared" si="43"/>
        <v>0</v>
      </c>
      <c r="H79" s="43">
        <f t="shared" si="43"/>
        <v>0</v>
      </c>
      <c r="I79" s="114">
        <f t="shared" ref="I79:M79" si="44">SUM(I80:I82)</f>
        <v>0</v>
      </c>
      <c r="J79" s="114">
        <f t="shared" si="44"/>
        <v>0</v>
      </c>
      <c r="K79" s="114">
        <f t="shared" si="44"/>
        <v>0</v>
      </c>
      <c r="L79" s="114">
        <f t="shared" si="44"/>
        <v>0</v>
      </c>
      <c r="M79" s="114">
        <f t="shared" si="44"/>
        <v>200478</v>
      </c>
      <c r="N79" s="88"/>
      <c r="O79" s="200"/>
      <c r="P79" s="167">
        <f t="shared" si="37"/>
        <v>0</v>
      </c>
      <c r="Q79" s="167">
        <f t="shared" si="38"/>
        <v>0</v>
      </c>
      <c r="R79" s="167">
        <f t="shared" si="39"/>
        <v>0</v>
      </c>
      <c r="S79" s="167">
        <f t="shared" si="40"/>
        <v>0</v>
      </c>
    </row>
    <row r="80" spans="1:19" ht="18" customHeight="1" x14ac:dyDescent="0.35">
      <c r="A80" s="9"/>
      <c r="B80" s="10"/>
      <c r="C80" s="11" t="s">
        <v>98</v>
      </c>
      <c r="D80" s="36" t="s">
        <v>47</v>
      </c>
      <c r="E80" s="57"/>
      <c r="F80" s="57"/>
      <c r="G80" s="57"/>
      <c r="H80" s="45"/>
      <c r="I80" s="143"/>
      <c r="J80" s="143"/>
      <c r="K80" s="143"/>
      <c r="L80" s="134">
        <f t="shared" ref="L80:L153" si="45">J80-K80</f>
        <v>0</v>
      </c>
      <c r="M80" s="124">
        <v>200478</v>
      </c>
      <c r="N80" s="88"/>
      <c r="O80" s="200"/>
      <c r="P80" s="167">
        <f t="shared" si="37"/>
        <v>0</v>
      </c>
      <c r="Q80" s="167">
        <f t="shared" si="38"/>
        <v>0</v>
      </c>
      <c r="R80" s="167">
        <f t="shared" si="39"/>
        <v>0</v>
      </c>
      <c r="S80" s="167">
        <f t="shared" si="40"/>
        <v>0</v>
      </c>
    </row>
    <row r="81" spans="1:19" ht="32.25" customHeight="1" x14ac:dyDescent="0.35">
      <c r="A81" s="9"/>
      <c r="B81" s="10"/>
      <c r="C81" s="11" t="s">
        <v>256</v>
      </c>
      <c r="D81" s="36" t="s">
        <v>257</v>
      </c>
      <c r="E81" s="57">
        <f>[1]dj!$G$154</f>
        <v>0</v>
      </c>
      <c r="F81" s="57"/>
      <c r="G81" s="57">
        <f>[1]dj!$G$155</f>
        <v>0</v>
      </c>
      <c r="H81" s="45"/>
      <c r="I81" s="143"/>
      <c r="J81" s="143"/>
      <c r="K81" s="143"/>
      <c r="L81" s="134">
        <f t="shared" si="45"/>
        <v>0</v>
      </c>
      <c r="M81" s="124"/>
      <c r="N81" s="88"/>
      <c r="O81" s="200"/>
      <c r="P81" s="167">
        <f t="shared" si="37"/>
        <v>0</v>
      </c>
      <c r="Q81" s="167">
        <f t="shared" si="38"/>
        <v>0</v>
      </c>
      <c r="R81" s="167">
        <f t="shared" si="39"/>
        <v>0</v>
      </c>
      <c r="S81" s="167">
        <f t="shared" si="40"/>
        <v>0</v>
      </c>
    </row>
    <row r="82" spans="1:19" ht="18" customHeight="1" x14ac:dyDescent="0.35">
      <c r="A82" s="9"/>
      <c r="B82" s="10"/>
      <c r="C82" s="11" t="s">
        <v>218</v>
      </c>
      <c r="D82" s="36" t="s">
        <v>219</v>
      </c>
      <c r="E82" s="57">
        <f>[1]dj!$G$156</f>
        <v>0</v>
      </c>
      <c r="F82" s="57"/>
      <c r="G82" s="57">
        <f>[1]dj!$G$157</f>
        <v>0</v>
      </c>
      <c r="H82" s="45"/>
      <c r="I82" s="143"/>
      <c r="J82" s="143"/>
      <c r="K82" s="143"/>
      <c r="L82" s="134">
        <f t="shared" si="45"/>
        <v>0</v>
      </c>
      <c r="M82" s="124"/>
      <c r="N82" s="88"/>
      <c r="O82" s="200"/>
      <c r="P82" s="167">
        <f t="shared" si="37"/>
        <v>0</v>
      </c>
      <c r="Q82" s="167">
        <f t="shared" si="38"/>
        <v>0</v>
      </c>
      <c r="R82" s="167">
        <f t="shared" si="39"/>
        <v>0</v>
      </c>
      <c r="S82" s="167">
        <f t="shared" si="40"/>
        <v>0</v>
      </c>
    </row>
    <row r="83" spans="1:19" ht="18" customHeight="1" x14ac:dyDescent="0.35">
      <c r="A83" s="9"/>
      <c r="B83" s="10" t="s">
        <v>48</v>
      </c>
      <c r="C83" s="11"/>
      <c r="D83" s="35" t="s">
        <v>49</v>
      </c>
      <c r="E83" s="43">
        <f t="shared" ref="E83:H83" si="46">SUM(E84:E84)</f>
        <v>0</v>
      </c>
      <c r="F83" s="43">
        <f t="shared" si="46"/>
        <v>0</v>
      </c>
      <c r="G83" s="43">
        <f t="shared" si="46"/>
        <v>0</v>
      </c>
      <c r="H83" s="43">
        <f t="shared" si="46"/>
        <v>0</v>
      </c>
      <c r="I83" s="114">
        <f t="shared" ref="I83:M83" si="47">SUM(I84:I84)</f>
        <v>0</v>
      </c>
      <c r="J83" s="114">
        <f t="shared" si="47"/>
        <v>0</v>
      </c>
      <c r="K83" s="114">
        <f t="shared" si="47"/>
        <v>0</v>
      </c>
      <c r="L83" s="114">
        <f t="shared" si="47"/>
        <v>0</v>
      </c>
      <c r="M83" s="114">
        <f t="shared" si="47"/>
        <v>0</v>
      </c>
      <c r="N83" s="88"/>
      <c r="O83" s="200"/>
      <c r="P83" s="167">
        <f t="shared" si="37"/>
        <v>0</v>
      </c>
      <c r="Q83" s="167">
        <f t="shared" si="38"/>
        <v>0</v>
      </c>
      <c r="R83" s="167">
        <f t="shared" si="39"/>
        <v>0</v>
      </c>
      <c r="S83" s="167">
        <f t="shared" si="40"/>
        <v>0</v>
      </c>
    </row>
    <row r="84" spans="1:19" ht="18" customHeight="1" x14ac:dyDescent="0.35">
      <c r="A84" s="9"/>
      <c r="B84" s="10"/>
      <c r="C84" s="11" t="s">
        <v>50</v>
      </c>
      <c r="D84" s="36" t="s">
        <v>99</v>
      </c>
      <c r="E84" s="57">
        <f>[1]dj!$G$160</f>
        <v>0</v>
      </c>
      <c r="F84" s="57">
        <f>[2]dj!$G$148</f>
        <v>0</v>
      </c>
      <c r="G84" s="57">
        <f>[1]dj!$G$161</f>
        <v>0</v>
      </c>
      <c r="H84" s="45">
        <f>[2]dj!$G$149</f>
        <v>0</v>
      </c>
      <c r="I84" s="143"/>
      <c r="J84" s="143"/>
      <c r="K84" s="143"/>
      <c r="L84" s="134">
        <f>J84-K84</f>
        <v>0</v>
      </c>
      <c r="M84" s="124"/>
      <c r="N84" s="88"/>
      <c r="O84" s="200"/>
      <c r="P84" s="167">
        <f t="shared" si="37"/>
        <v>0</v>
      </c>
      <c r="Q84" s="167">
        <f t="shared" si="38"/>
        <v>0</v>
      </c>
      <c r="R84" s="167">
        <f t="shared" si="39"/>
        <v>0</v>
      </c>
      <c r="S84" s="167">
        <f t="shared" si="40"/>
        <v>0</v>
      </c>
    </row>
    <row r="85" spans="1:19" ht="32.450000000000003" customHeight="1" x14ac:dyDescent="0.35">
      <c r="A85" s="9">
        <v>56</v>
      </c>
      <c r="B85" s="10"/>
      <c r="C85" s="11"/>
      <c r="D85" s="35" t="s">
        <v>308</v>
      </c>
      <c r="E85" s="42">
        <f>E86+E90+E94+E98+E107+E102+E111+E112+E106</f>
        <v>0</v>
      </c>
      <c r="F85" s="42">
        <f t="shared" ref="F85:H85" si="48">F86+F90+F94+F98+F107+F102+F111+F112+F106</f>
        <v>0</v>
      </c>
      <c r="G85" s="42">
        <f t="shared" si="48"/>
        <v>0</v>
      </c>
      <c r="H85" s="42">
        <f t="shared" si="48"/>
        <v>0</v>
      </c>
      <c r="I85" s="113">
        <f t="shared" ref="I85:M85" si="49">I86+I90+I94+I98+I107+I102+I111+I112+I106</f>
        <v>0</v>
      </c>
      <c r="J85" s="113">
        <f t="shared" si="49"/>
        <v>0</v>
      </c>
      <c r="K85" s="113">
        <f t="shared" si="49"/>
        <v>0</v>
      </c>
      <c r="L85" s="113">
        <f t="shared" si="49"/>
        <v>0</v>
      </c>
      <c r="M85" s="113">
        <f t="shared" si="49"/>
        <v>0</v>
      </c>
      <c r="N85" s="88"/>
      <c r="O85" s="200"/>
      <c r="P85" s="167">
        <f t="shared" si="37"/>
        <v>0</v>
      </c>
      <c r="Q85" s="167">
        <f t="shared" si="38"/>
        <v>0</v>
      </c>
      <c r="R85" s="167">
        <f t="shared" si="39"/>
        <v>0</v>
      </c>
      <c r="S85" s="167">
        <f t="shared" si="40"/>
        <v>0</v>
      </c>
    </row>
    <row r="86" spans="1:19" ht="18" customHeight="1" x14ac:dyDescent="0.35">
      <c r="A86" s="9"/>
      <c r="B86" s="58" t="s">
        <v>194</v>
      </c>
      <c r="C86" s="59"/>
      <c r="D86" s="60" t="s">
        <v>195</v>
      </c>
      <c r="E86" s="44">
        <f>SUM(E87:E89)</f>
        <v>0</v>
      </c>
      <c r="F86" s="44">
        <f t="shared" ref="F86:H86" si="50">SUM(F87:F89)</f>
        <v>0</v>
      </c>
      <c r="G86" s="44">
        <f t="shared" si="50"/>
        <v>0</v>
      </c>
      <c r="H86" s="44">
        <f t="shared" si="50"/>
        <v>0</v>
      </c>
      <c r="I86" s="115">
        <f t="shared" ref="I86:M86" si="51">SUM(I87:I89)</f>
        <v>0</v>
      </c>
      <c r="J86" s="115">
        <f t="shared" si="51"/>
        <v>0</v>
      </c>
      <c r="K86" s="115">
        <f t="shared" si="51"/>
        <v>0</v>
      </c>
      <c r="L86" s="115">
        <f t="shared" si="51"/>
        <v>0</v>
      </c>
      <c r="M86" s="115">
        <f t="shared" si="51"/>
        <v>0</v>
      </c>
      <c r="N86" s="88"/>
      <c r="O86" s="200"/>
      <c r="P86" s="167">
        <f t="shared" si="37"/>
        <v>0</v>
      </c>
      <c r="Q86" s="167">
        <f t="shared" si="38"/>
        <v>0</v>
      </c>
      <c r="R86" s="167">
        <f t="shared" si="39"/>
        <v>0</v>
      </c>
      <c r="S86" s="167">
        <f t="shared" si="40"/>
        <v>0</v>
      </c>
    </row>
    <row r="87" spans="1:19" ht="18" customHeight="1" x14ac:dyDescent="0.35">
      <c r="A87" s="9"/>
      <c r="B87" s="61"/>
      <c r="C87" s="62" t="s">
        <v>196</v>
      </c>
      <c r="D87" s="63" t="s">
        <v>197</v>
      </c>
      <c r="E87" s="57"/>
      <c r="F87" s="57"/>
      <c r="G87" s="57"/>
      <c r="H87" s="45"/>
      <c r="I87" s="143"/>
      <c r="J87" s="143"/>
      <c r="K87" s="143"/>
      <c r="L87" s="134">
        <f t="shared" si="45"/>
        <v>0</v>
      </c>
      <c r="M87" s="124"/>
      <c r="N87" s="88"/>
      <c r="O87" s="200"/>
      <c r="P87" s="167">
        <f t="shared" si="37"/>
        <v>0</v>
      </c>
      <c r="Q87" s="167">
        <f t="shared" si="38"/>
        <v>0</v>
      </c>
      <c r="R87" s="167">
        <f t="shared" si="39"/>
        <v>0</v>
      </c>
      <c r="S87" s="167">
        <f t="shared" si="40"/>
        <v>0</v>
      </c>
    </row>
    <row r="88" spans="1:19" ht="18" customHeight="1" x14ac:dyDescent="0.35">
      <c r="A88" s="9"/>
      <c r="B88" s="61"/>
      <c r="C88" s="62" t="s">
        <v>198</v>
      </c>
      <c r="D88" s="63" t="s">
        <v>199</v>
      </c>
      <c r="E88" s="57"/>
      <c r="F88" s="57"/>
      <c r="G88" s="57"/>
      <c r="H88" s="45"/>
      <c r="I88" s="143"/>
      <c r="J88" s="143"/>
      <c r="K88" s="143"/>
      <c r="L88" s="134">
        <f t="shared" si="45"/>
        <v>0</v>
      </c>
      <c r="M88" s="124"/>
      <c r="N88" s="88"/>
      <c r="O88" s="200"/>
      <c r="P88" s="167">
        <f t="shared" si="37"/>
        <v>0</v>
      </c>
      <c r="Q88" s="167">
        <f t="shared" si="38"/>
        <v>0</v>
      </c>
      <c r="R88" s="167">
        <f t="shared" si="39"/>
        <v>0</v>
      </c>
      <c r="S88" s="167">
        <f t="shared" si="40"/>
        <v>0</v>
      </c>
    </row>
    <row r="89" spans="1:19" ht="18" customHeight="1" x14ac:dyDescent="0.35">
      <c r="A89" s="9"/>
      <c r="B89" s="61"/>
      <c r="C89" s="62" t="s">
        <v>200</v>
      </c>
      <c r="D89" s="63" t="s">
        <v>201</v>
      </c>
      <c r="E89" s="57"/>
      <c r="F89" s="57"/>
      <c r="G89" s="57"/>
      <c r="H89" s="45"/>
      <c r="I89" s="143"/>
      <c r="J89" s="143"/>
      <c r="K89" s="143"/>
      <c r="L89" s="134">
        <f t="shared" si="45"/>
        <v>0</v>
      </c>
      <c r="M89" s="124"/>
      <c r="N89" s="88"/>
      <c r="O89" s="200"/>
      <c r="P89" s="167">
        <f t="shared" si="37"/>
        <v>0</v>
      </c>
      <c r="Q89" s="167">
        <f t="shared" si="38"/>
        <v>0</v>
      </c>
      <c r="R89" s="167">
        <f t="shared" si="39"/>
        <v>0</v>
      </c>
      <c r="S89" s="167">
        <f t="shared" si="40"/>
        <v>0</v>
      </c>
    </row>
    <row r="90" spans="1:19" ht="18" customHeight="1" x14ac:dyDescent="0.35">
      <c r="A90" s="9"/>
      <c r="B90" s="61" t="s">
        <v>192</v>
      </c>
      <c r="C90" s="59"/>
      <c r="D90" s="60" t="s">
        <v>51</v>
      </c>
      <c r="E90" s="44">
        <f>SUM(E91:E93)</f>
        <v>0</v>
      </c>
      <c r="F90" s="44">
        <f t="shared" ref="F90:H90" si="52">SUM(F91:F93)</f>
        <v>0</v>
      </c>
      <c r="G90" s="44">
        <f t="shared" si="52"/>
        <v>0</v>
      </c>
      <c r="H90" s="44">
        <f t="shared" si="52"/>
        <v>0</v>
      </c>
      <c r="I90" s="115">
        <f t="shared" ref="I90:M90" si="53">SUM(I91:I93)</f>
        <v>0</v>
      </c>
      <c r="J90" s="115">
        <f t="shared" si="53"/>
        <v>0</v>
      </c>
      <c r="K90" s="115">
        <f t="shared" si="53"/>
        <v>0</v>
      </c>
      <c r="L90" s="115">
        <f t="shared" si="53"/>
        <v>0</v>
      </c>
      <c r="M90" s="115">
        <f t="shared" si="53"/>
        <v>0</v>
      </c>
      <c r="N90" s="88"/>
      <c r="O90" s="200"/>
      <c r="P90" s="167">
        <f t="shared" si="37"/>
        <v>0</v>
      </c>
      <c r="Q90" s="167">
        <f t="shared" si="38"/>
        <v>0</v>
      </c>
      <c r="R90" s="167">
        <f t="shared" si="39"/>
        <v>0</v>
      </c>
      <c r="S90" s="167">
        <f t="shared" si="40"/>
        <v>0</v>
      </c>
    </row>
    <row r="91" spans="1:19" ht="18" customHeight="1" x14ac:dyDescent="0.35">
      <c r="A91" s="9"/>
      <c r="B91" s="61"/>
      <c r="C91" s="62" t="s">
        <v>205</v>
      </c>
      <c r="D91" s="63" t="s">
        <v>197</v>
      </c>
      <c r="E91" s="57"/>
      <c r="F91" s="57"/>
      <c r="G91" s="57"/>
      <c r="H91" s="45"/>
      <c r="I91" s="143"/>
      <c r="J91" s="143"/>
      <c r="K91" s="143"/>
      <c r="L91" s="134">
        <f t="shared" si="45"/>
        <v>0</v>
      </c>
      <c r="M91" s="124"/>
      <c r="N91" s="88"/>
      <c r="O91" s="200"/>
      <c r="P91" s="167">
        <f t="shared" si="37"/>
        <v>0</v>
      </c>
      <c r="Q91" s="167">
        <f t="shared" si="38"/>
        <v>0</v>
      </c>
      <c r="R91" s="167">
        <f t="shared" si="39"/>
        <v>0</v>
      </c>
      <c r="S91" s="167">
        <f t="shared" si="40"/>
        <v>0</v>
      </c>
    </row>
    <row r="92" spans="1:19" ht="18" customHeight="1" x14ac:dyDescent="0.35">
      <c r="A92" s="9"/>
      <c r="B92" s="61"/>
      <c r="C92" s="62" t="s">
        <v>202</v>
      </c>
      <c r="D92" s="63" t="s">
        <v>199</v>
      </c>
      <c r="E92" s="57"/>
      <c r="F92" s="57"/>
      <c r="G92" s="57"/>
      <c r="H92" s="45"/>
      <c r="I92" s="143"/>
      <c r="J92" s="143"/>
      <c r="K92" s="143"/>
      <c r="L92" s="134">
        <f t="shared" si="45"/>
        <v>0</v>
      </c>
      <c r="M92" s="124"/>
      <c r="N92" s="88"/>
      <c r="O92" s="200"/>
      <c r="P92" s="167">
        <f t="shared" si="37"/>
        <v>0</v>
      </c>
      <c r="Q92" s="167">
        <f t="shared" si="38"/>
        <v>0</v>
      </c>
      <c r="R92" s="167">
        <f t="shared" si="39"/>
        <v>0</v>
      </c>
      <c r="S92" s="167">
        <f t="shared" si="40"/>
        <v>0</v>
      </c>
    </row>
    <row r="93" spans="1:19" ht="18" customHeight="1" x14ac:dyDescent="0.35">
      <c r="A93" s="9"/>
      <c r="B93" s="61"/>
      <c r="C93" s="62" t="s">
        <v>206</v>
      </c>
      <c r="D93" s="63" t="s">
        <v>201</v>
      </c>
      <c r="E93" s="57"/>
      <c r="F93" s="57"/>
      <c r="G93" s="57"/>
      <c r="H93" s="45"/>
      <c r="I93" s="143"/>
      <c r="J93" s="143"/>
      <c r="K93" s="143"/>
      <c r="L93" s="134">
        <f t="shared" si="45"/>
        <v>0</v>
      </c>
      <c r="M93" s="124"/>
      <c r="N93" s="88"/>
      <c r="O93" s="200"/>
      <c r="P93" s="167">
        <f t="shared" si="37"/>
        <v>0</v>
      </c>
      <c r="Q93" s="167">
        <f t="shared" si="38"/>
        <v>0</v>
      </c>
      <c r="R93" s="167">
        <f t="shared" si="39"/>
        <v>0</v>
      </c>
      <c r="S93" s="167">
        <f t="shared" si="40"/>
        <v>0</v>
      </c>
    </row>
    <row r="94" spans="1:19" ht="18" customHeight="1" x14ac:dyDescent="0.35">
      <c r="A94" s="9"/>
      <c r="B94" s="61" t="s">
        <v>207</v>
      </c>
      <c r="C94" s="62"/>
      <c r="D94" s="60" t="s">
        <v>208</v>
      </c>
      <c r="E94" s="44">
        <f>SUM(E95:E97)</f>
        <v>0</v>
      </c>
      <c r="F94" s="44">
        <f t="shared" ref="F94:H94" si="54">SUM(F95:F97)</f>
        <v>0</v>
      </c>
      <c r="G94" s="44">
        <f t="shared" si="54"/>
        <v>0</v>
      </c>
      <c r="H94" s="44">
        <f t="shared" si="54"/>
        <v>0</v>
      </c>
      <c r="I94" s="115">
        <f t="shared" ref="I94:M94" si="55">SUM(I95:I97)</f>
        <v>0</v>
      </c>
      <c r="J94" s="115">
        <f t="shared" si="55"/>
        <v>0</v>
      </c>
      <c r="K94" s="115">
        <f t="shared" si="55"/>
        <v>0</v>
      </c>
      <c r="L94" s="115">
        <f t="shared" si="55"/>
        <v>0</v>
      </c>
      <c r="M94" s="115">
        <f t="shared" si="55"/>
        <v>0</v>
      </c>
      <c r="N94" s="88"/>
      <c r="O94" s="200"/>
      <c r="P94" s="167">
        <f t="shared" si="37"/>
        <v>0</v>
      </c>
      <c r="Q94" s="167">
        <f t="shared" si="38"/>
        <v>0</v>
      </c>
      <c r="R94" s="167">
        <f t="shared" si="39"/>
        <v>0</v>
      </c>
      <c r="S94" s="167">
        <f t="shared" si="40"/>
        <v>0</v>
      </c>
    </row>
    <row r="95" spans="1:19" ht="18" customHeight="1" x14ac:dyDescent="0.35">
      <c r="A95" s="9"/>
      <c r="B95" s="61"/>
      <c r="C95" s="62" t="s">
        <v>209</v>
      </c>
      <c r="D95" s="63" t="s">
        <v>197</v>
      </c>
      <c r="E95" s="57">
        <f>[1]dj!$G$166</f>
        <v>0</v>
      </c>
      <c r="F95" s="57">
        <f>[2]dj!$G$154</f>
        <v>0</v>
      </c>
      <c r="G95" s="57">
        <f>[1]dj!$G$167</f>
        <v>0</v>
      </c>
      <c r="H95" s="45">
        <f>[2]dj!$G$155</f>
        <v>0</v>
      </c>
      <c r="I95" s="143"/>
      <c r="J95" s="143"/>
      <c r="K95" s="143"/>
      <c r="L95" s="134">
        <f t="shared" si="45"/>
        <v>0</v>
      </c>
      <c r="M95" s="124"/>
      <c r="N95" s="88"/>
      <c r="O95" s="200"/>
      <c r="P95" s="167">
        <f t="shared" si="37"/>
        <v>0</v>
      </c>
      <c r="Q95" s="167">
        <f t="shared" si="38"/>
        <v>0</v>
      </c>
      <c r="R95" s="167">
        <f t="shared" si="39"/>
        <v>0</v>
      </c>
      <c r="S95" s="167">
        <f t="shared" si="40"/>
        <v>0</v>
      </c>
    </row>
    <row r="96" spans="1:19" ht="18" customHeight="1" x14ac:dyDescent="0.35">
      <c r="A96" s="9"/>
      <c r="B96" s="61"/>
      <c r="C96" s="62" t="s">
        <v>210</v>
      </c>
      <c r="D96" s="63" t="s">
        <v>199</v>
      </c>
      <c r="E96" s="57">
        <f>[1]dj!$G$168</f>
        <v>0</v>
      </c>
      <c r="F96" s="57">
        <f>[2]dj!$G$156</f>
        <v>0</v>
      </c>
      <c r="G96" s="57">
        <f>[1]dj!$G$169</f>
        <v>0</v>
      </c>
      <c r="H96" s="45">
        <f>[2]dj!$G$157</f>
        <v>0</v>
      </c>
      <c r="I96" s="143"/>
      <c r="J96" s="143"/>
      <c r="K96" s="143"/>
      <c r="L96" s="134">
        <f t="shared" si="45"/>
        <v>0</v>
      </c>
      <c r="M96" s="124"/>
      <c r="N96" s="88"/>
      <c r="O96" s="200"/>
      <c r="P96" s="167">
        <f t="shared" si="37"/>
        <v>0</v>
      </c>
      <c r="Q96" s="167">
        <f t="shared" si="38"/>
        <v>0</v>
      </c>
      <c r="R96" s="167">
        <f t="shared" si="39"/>
        <v>0</v>
      </c>
      <c r="S96" s="167">
        <f t="shared" si="40"/>
        <v>0</v>
      </c>
    </row>
    <row r="97" spans="1:19" ht="18" customHeight="1" x14ac:dyDescent="0.35">
      <c r="A97" s="9"/>
      <c r="B97" s="61"/>
      <c r="C97" s="62" t="s">
        <v>211</v>
      </c>
      <c r="D97" s="63" t="s">
        <v>201</v>
      </c>
      <c r="E97" s="57">
        <f>[1]dj!$G$170</f>
        <v>0</v>
      </c>
      <c r="F97" s="57">
        <f>[2]dj!$G$158</f>
        <v>0</v>
      </c>
      <c r="G97" s="57">
        <f>[1]dj!$G$171</f>
        <v>0</v>
      </c>
      <c r="H97" s="45">
        <f>[2]dj!$G$159</f>
        <v>0</v>
      </c>
      <c r="I97" s="143"/>
      <c r="J97" s="143"/>
      <c r="K97" s="143"/>
      <c r="L97" s="134">
        <f t="shared" si="45"/>
        <v>0</v>
      </c>
      <c r="M97" s="124"/>
      <c r="N97" s="88"/>
      <c r="O97" s="200"/>
      <c r="P97" s="167">
        <f t="shared" si="37"/>
        <v>0</v>
      </c>
      <c r="Q97" s="167">
        <f t="shared" si="38"/>
        <v>0</v>
      </c>
      <c r="R97" s="167">
        <f t="shared" si="39"/>
        <v>0</v>
      </c>
      <c r="S97" s="167">
        <f t="shared" si="40"/>
        <v>0</v>
      </c>
    </row>
    <row r="98" spans="1:19" ht="18" customHeight="1" x14ac:dyDescent="0.35">
      <c r="A98" s="9"/>
      <c r="B98" s="14" t="s">
        <v>215</v>
      </c>
      <c r="C98" s="15"/>
      <c r="D98" s="64" t="s">
        <v>216</v>
      </c>
      <c r="E98" s="44">
        <f>SUM(E99:E101)</f>
        <v>0</v>
      </c>
      <c r="F98" s="44">
        <f t="shared" ref="F98:H98" si="56">SUM(F99:F101)</f>
        <v>0</v>
      </c>
      <c r="G98" s="44">
        <f t="shared" si="56"/>
        <v>0</v>
      </c>
      <c r="H98" s="44">
        <f t="shared" si="56"/>
        <v>0</v>
      </c>
      <c r="I98" s="115">
        <f t="shared" ref="I98:M98" si="57">SUM(I99:I101)</f>
        <v>0</v>
      </c>
      <c r="J98" s="115">
        <f t="shared" si="57"/>
        <v>0</v>
      </c>
      <c r="K98" s="115">
        <f t="shared" si="57"/>
        <v>0</v>
      </c>
      <c r="L98" s="115">
        <f t="shared" si="57"/>
        <v>0</v>
      </c>
      <c r="M98" s="115">
        <f t="shared" si="57"/>
        <v>0</v>
      </c>
      <c r="N98" s="88"/>
      <c r="O98" s="200"/>
      <c r="P98" s="167">
        <f t="shared" si="37"/>
        <v>0</v>
      </c>
      <c r="Q98" s="167">
        <f t="shared" si="38"/>
        <v>0</v>
      </c>
      <c r="R98" s="167">
        <f t="shared" si="39"/>
        <v>0</v>
      </c>
      <c r="S98" s="167">
        <f t="shared" si="40"/>
        <v>0</v>
      </c>
    </row>
    <row r="99" spans="1:19" ht="18" customHeight="1" x14ac:dyDescent="0.35">
      <c r="A99" s="9"/>
      <c r="B99" s="14"/>
      <c r="C99" s="15" t="s">
        <v>220</v>
      </c>
      <c r="D99" s="65" t="s">
        <v>197</v>
      </c>
      <c r="E99" s="57"/>
      <c r="F99" s="57"/>
      <c r="G99" s="57"/>
      <c r="H99" s="45"/>
      <c r="I99" s="143"/>
      <c r="J99" s="143"/>
      <c r="K99" s="143"/>
      <c r="L99" s="134">
        <f t="shared" si="45"/>
        <v>0</v>
      </c>
      <c r="M99" s="124"/>
      <c r="N99" s="88"/>
      <c r="O99" s="200"/>
      <c r="P99" s="167">
        <f t="shared" si="37"/>
        <v>0</v>
      </c>
      <c r="Q99" s="167">
        <f t="shared" si="38"/>
        <v>0</v>
      </c>
      <c r="R99" s="167">
        <f t="shared" si="39"/>
        <v>0</v>
      </c>
      <c r="S99" s="167">
        <f t="shared" si="40"/>
        <v>0</v>
      </c>
    </row>
    <row r="100" spans="1:19" ht="18" customHeight="1" x14ac:dyDescent="0.35">
      <c r="A100" s="9"/>
      <c r="B100" s="14"/>
      <c r="C100" s="15" t="s">
        <v>221</v>
      </c>
      <c r="D100" s="65" t="s">
        <v>309</v>
      </c>
      <c r="E100" s="57"/>
      <c r="F100" s="57"/>
      <c r="G100" s="57"/>
      <c r="H100" s="45"/>
      <c r="I100" s="143"/>
      <c r="J100" s="143"/>
      <c r="K100" s="143"/>
      <c r="L100" s="134">
        <f t="shared" si="45"/>
        <v>0</v>
      </c>
      <c r="M100" s="124"/>
      <c r="N100" s="88"/>
      <c r="O100" s="200"/>
      <c r="P100" s="167">
        <f t="shared" si="37"/>
        <v>0</v>
      </c>
      <c r="Q100" s="167">
        <f t="shared" si="38"/>
        <v>0</v>
      </c>
      <c r="R100" s="167">
        <f t="shared" si="39"/>
        <v>0</v>
      </c>
      <c r="S100" s="167">
        <f t="shared" si="40"/>
        <v>0</v>
      </c>
    </row>
    <row r="101" spans="1:19" ht="18" customHeight="1" x14ac:dyDescent="0.35">
      <c r="A101" s="9"/>
      <c r="B101" s="14"/>
      <c r="C101" s="15" t="s">
        <v>222</v>
      </c>
      <c r="D101" s="65" t="s">
        <v>201</v>
      </c>
      <c r="E101" s="57"/>
      <c r="F101" s="57"/>
      <c r="G101" s="57"/>
      <c r="H101" s="45"/>
      <c r="I101" s="143"/>
      <c r="J101" s="143"/>
      <c r="K101" s="143"/>
      <c r="L101" s="134">
        <f t="shared" si="45"/>
        <v>0</v>
      </c>
      <c r="M101" s="124"/>
      <c r="N101" s="88"/>
      <c r="O101" s="200"/>
      <c r="P101" s="167">
        <f t="shared" si="37"/>
        <v>0</v>
      </c>
      <c r="Q101" s="167">
        <f t="shared" si="38"/>
        <v>0</v>
      </c>
      <c r="R101" s="167">
        <f t="shared" si="39"/>
        <v>0</v>
      </c>
      <c r="S101" s="167">
        <f t="shared" si="40"/>
        <v>0</v>
      </c>
    </row>
    <row r="102" spans="1:19" ht="25.5" customHeight="1" x14ac:dyDescent="0.35">
      <c r="A102" s="16"/>
      <c r="B102" s="17" t="s">
        <v>227</v>
      </c>
      <c r="C102" s="17"/>
      <c r="D102" s="18" t="s">
        <v>310</v>
      </c>
      <c r="E102" s="44">
        <f>SUM(E103:E105)</f>
        <v>0</v>
      </c>
      <c r="F102" s="44">
        <f t="shared" ref="F102:H102" si="58">SUM(F103:F105)</f>
        <v>0</v>
      </c>
      <c r="G102" s="44">
        <f t="shared" si="58"/>
        <v>0</v>
      </c>
      <c r="H102" s="44">
        <f t="shared" si="58"/>
        <v>0</v>
      </c>
      <c r="I102" s="115">
        <f t="shared" ref="I102:M102" si="59">SUM(I103:I105)</f>
        <v>0</v>
      </c>
      <c r="J102" s="115">
        <f t="shared" si="59"/>
        <v>0</v>
      </c>
      <c r="K102" s="115">
        <f t="shared" si="59"/>
        <v>0</v>
      </c>
      <c r="L102" s="115">
        <f t="shared" si="59"/>
        <v>0</v>
      </c>
      <c r="M102" s="115">
        <f t="shared" si="59"/>
        <v>0</v>
      </c>
      <c r="N102" s="88"/>
      <c r="O102" s="200"/>
      <c r="P102" s="167">
        <f t="shared" si="37"/>
        <v>0</v>
      </c>
      <c r="Q102" s="167">
        <f t="shared" si="38"/>
        <v>0</v>
      </c>
      <c r="R102" s="167">
        <f t="shared" si="39"/>
        <v>0</v>
      </c>
      <c r="S102" s="167">
        <f t="shared" si="40"/>
        <v>0</v>
      </c>
    </row>
    <row r="103" spans="1:19" ht="21.75" customHeight="1" x14ac:dyDescent="0.35">
      <c r="A103" s="16"/>
      <c r="B103" s="19"/>
      <c r="C103" s="20" t="s">
        <v>228</v>
      </c>
      <c r="D103" s="21" t="s">
        <v>197</v>
      </c>
      <c r="E103" s="57">
        <f>[1]dj!$G$174</f>
        <v>0</v>
      </c>
      <c r="F103" s="57"/>
      <c r="G103" s="57">
        <f>[1]dj!$G$175</f>
        <v>0</v>
      </c>
      <c r="H103" s="45"/>
      <c r="I103" s="143"/>
      <c r="J103" s="143"/>
      <c r="K103" s="143"/>
      <c r="L103" s="134">
        <f t="shared" si="45"/>
        <v>0</v>
      </c>
      <c r="M103" s="124"/>
      <c r="N103" s="88"/>
      <c r="O103" s="200"/>
      <c r="P103" s="167">
        <f t="shared" si="37"/>
        <v>0</v>
      </c>
      <c r="Q103" s="167">
        <f t="shared" si="38"/>
        <v>0</v>
      </c>
      <c r="R103" s="167">
        <f t="shared" si="39"/>
        <v>0</v>
      </c>
      <c r="S103" s="167">
        <f t="shared" si="40"/>
        <v>0</v>
      </c>
    </row>
    <row r="104" spans="1:19" ht="25.5" customHeight="1" x14ac:dyDescent="0.35">
      <c r="A104" s="16"/>
      <c r="B104" s="19"/>
      <c r="C104" s="20" t="s">
        <v>229</v>
      </c>
      <c r="D104" s="21" t="s">
        <v>309</v>
      </c>
      <c r="E104" s="57">
        <f>[1]dj!$G$176</f>
        <v>0</v>
      </c>
      <c r="F104" s="57"/>
      <c r="G104" s="57">
        <f>[1]dj!$G$177</f>
        <v>0</v>
      </c>
      <c r="H104" s="45"/>
      <c r="I104" s="143"/>
      <c r="J104" s="143"/>
      <c r="K104" s="143"/>
      <c r="L104" s="134">
        <f t="shared" si="45"/>
        <v>0</v>
      </c>
      <c r="M104" s="124"/>
      <c r="N104" s="88"/>
      <c r="O104" s="200"/>
      <c r="P104" s="167">
        <f t="shared" si="37"/>
        <v>0</v>
      </c>
      <c r="Q104" s="167">
        <f t="shared" si="38"/>
        <v>0</v>
      </c>
      <c r="R104" s="167">
        <f t="shared" si="39"/>
        <v>0</v>
      </c>
      <c r="S104" s="167">
        <f t="shared" si="40"/>
        <v>0</v>
      </c>
    </row>
    <row r="105" spans="1:19" ht="21.2" customHeight="1" x14ac:dyDescent="0.35">
      <c r="A105" s="16"/>
      <c r="B105" s="19"/>
      <c r="C105" s="20" t="s">
        <v>230</v>
      </c>
      <c r="D105" s="21" t="s">
        <v>201</v>
      </c>
      <c r="E105" s="57">
        <f>[1]dj!$G$178</f>
        <v>0</v>
      </c>
      <c r="F105" s="57">
        <f>[2]dj!$G$162</f>
        <v>0</v>
      </c>
      <c r="G105" s="57">
        <f>[1]dj!$G$179</f>
        <v>0</v>
      </c>
      <c r="H105" s="45">
        <f>[2]dj!$G$163</f>
        <v>0</v>
      </c>
      <c r="I105" s="143"/>
      <c r="J105" s="143"/>
      <c r="K105" s="143"/>
      <c r="L105" s="134">
        <f t="shared" si="45"/>
        <v>0</v>
      </c>
      <c r="M105" s="124"/>
      <c r="N105" s="88"/>
      <c r="O105" s="200"/>
      <c r="P105" s="167">
        <f t="shared" si="37"/>
        <v>0</v>
      </c>
      <c r="Q105" s="167">
        <f t="shared" si="38"/>
        <v>0</v>
      </c>
      <c r="R105" s="167">
        <f t="shared" si="39"/>
        <v>0</v>
      </c>
      <c r="S105" s="167">
        <f t="shared" si="40"/>
        <v>0</v>
      </c>
    </row>
    <row r="106" spans="1:19" ht="25.5" customHeight="1" x14ac:dyDescent="0.35">
      <c r="A106" s="16"/>
      <c r="B106" s="17" t="s">
        <v>231</v>
      </c>
      <c r="C106" s="22"/>
      <c r="D106" s="18" t="s">
        <v>232</v>
      </c>
      <c r="E106" s="57">
        <f>[1]dj!$G$180</f>
        <v>0</v>
      </c>
      <c r="F106" s="57">
        <f>[2]dj!$G$164</f>
        <v>0</v>
      </c>
      <c r="G106" s="57">
        <f>[1]dj!$G$181</f>
        <v>0</v>
      </c>
      <c r="H106" s="45">
        <f>[2]dj!$G$165</f>
        <v>0</v>
      </c>
      <c r="I106" s="148"/>
      <c r="J106" s="148"/>
      <c r="K106" s="148"/>
      <c r="L106" s="134">
        <f t="shared" si="45"/>
        <v>0</v>
      </c>
      <c r="M106" s="124"/>
      <c r="N106" s="88"/>
      <c r="O106" s="200"/>
      <c r="P106" s="167">
        <f t="shared" si="37"/>
        <v>0</v>
      </c>
      <c r="Q106" s="167">
        <f t="shared" si="38"/>
        <v>0</v>
      </c>
      <c r="R106" s="167">
        <f t="shared" si="39"/>
        <v>0</v>
      </c>
      <c r="S106" s="167">
        <f t="shared" si="40"/>
        <v>0</v>
      </c>
    </row>
    <row r="107" spans="1:19" ht="53.45" customHeight="1" x14ac:dyDescent="0.35">
      <c r="A107" s="16"/>
      <c r="B107" s="14" t="s">
        <v>223</v>
      </c>
      <c r="C107" s="15"/>
      <c r="D107" s="23" t="s">
        <v>233</v>
      </c>
      <c r="E107" s="44">
        <f>SUM(E108:E110)</f>
        <v>0</v>
      </c>
      <c r="F107" s="44">
        <f t="shared" ref="F107:H107" si="60">SUM(F108:F110)</f>
        <v>0</v>
      </c>
      <c r="G107" s="44">
        <f t="shared" si="60"/>
        <v>0</v>
      </c>
      <c r="H107" s="44">
        <f t="shared" si="60"/>
        <v>0</v>
      </c>
      <c r="I107" s="115">
        <f t="shared" ref="I107:M107" si="61">SUM(I108:I110)</f>
        <v>0</v>
      </c>
      <c r="J107" s="115">
        <f t="shared" si="61"/>
        <v>0</v>
      </c>
      <c r="K107" s="115">
        <f t="shared" si="61"/>
        <v>0</v>
      </c>
      <c r="L107" s="115">
        <f t="shared" si="61"/>
        <v>0</v>
      </c>
      <c r="M107" s="115">
        <f t="shared" si="61"/>
        <v>0</v>
      </c>
      <c r="N107" s="88"/>
      <c r="O107" s="200"/>
      <c r="P107" s="167">
        <f t="shared" si="37"/>
        <v>0</v>
      </c>
      <c r="Q107" s="167">
        <f t="shared" si="38"/>
        <v>0</v>
      </c>
      <c r="R107" s="167">
        <f t="shared" si="39"/>
        <v>0</v>
      </c>
      <c r="S107" s="167">
        <f t="shared" si="40"/>
        <v>0</v>
      </c>
    </row>
    <row r="108" spans="1:19" ht="22.7" customHeight="1" x14ac:dyDescent="0.35">
      <c r="A108" s="9"/>
      <c r="B108" s="14"/>
      <c r="C108" s="15" t="s">
        <v>224</v>
      </c>
      <c r="D108" s="65" t="s">
        <v>197</v>
      </c>
      <c r="E108" s="57">
        <f>[1]dj!$G$184</f>
        <v>0</v>
      </c>
      <c r="F108" s="57">
        <f>[2]dj!$G$168</f>
        <v>0</v>
      </c>
      <c r="G108" s="57">
        <f>[1]dj!$G$185</f>
        <v>0</v>
      </c>
      <c r="H108" s="45">
        <f>[2]dj!$G$169</f>
        <v>0</v>
      </c>
      <c r="I108" s="143"/>
      <c r="J108" s="143"/>
      <c r="K108" s="143"/>
      <c r="L108" s="134">
        <f t="shared" si="45"/>
        <v>0</v>
      </c>
      <c r="M108" s="124"/>
      <c r="N108" s="88"/>
      <c r="O108" s="200"/>
      <c r="P108" s="167">
        <f t="shared" si="37"/>
        <v>0</v>
      </c>
      <c r="Q108" s="167">
        <f t="shared" si="38"/>
        <v>0</v>
      </c>
      <c r="R108" s="167">
        <f t="shared" si="39"/>
        <v>0</v>
      </c>
      <c r="S108" s="167">
        <f t="shared" si="40"/>
        <v>0</v>
      </c>
    </row>
    <row r="109" spans="1:19" ht="24.75" customHeight="1" x14ac:dyDescent="0.35">
      <c r="A109" s="9"/>
      <c r="B109" s="14"/>
      <c r="C109" s="15" t="s">
        <v>225</v>
      </c>
      <c r="D109" s="65" t="s">
        <v>309</v>
      </c>
      <c r="E109" s="57">
        <f>[1]dj!$G$186</f>
        <v>0</v>
      </c>
      <c r="F109" s="57">
        <f>[2]dj!$G$170</f>
        <v>0</v>
      </c>
      <c r="G109" s="57">
        <f>[1]dj!$G$187</f>
        <v>0</v>
      </c>
      <c r="H109" s="45">
        <f>[2]dj!$G$171</f>
        <v>0</v>
      </c>
      <c r="I109" s="143"/>
      <c r="J109" s="143"/>
      <c r="K109" s="143"/>
      <c r="L109" s="134">
        <f t="shared" si="45"/>
        <v>0</v>
      </c>
      <c r="M109" s="124"/>
      <c r="N109" s="88"/>
      <c r="O109" s="200"/>
      <c r="P109" s="167">
        <f t="shared" si="37"/>
        <v>0</v>
      </c>
      <c r="Q109" s="167">
        <f t="shared" si="38"/>
        <v>0</v>
      </c>
      <c r="R109" s="167">
        <f t="shared" si="39"/>
        <v>0</v>
      </c>
      <c r="S109" s="167">
        <f t="shared" si="40"/>
        <v>0</v>
      </c>
    </row>
    <row r="110" spans="1:19" ht="26.45" customHeight="1" x14ac:dyDescent="0.35">
      <c r="A110" s="9"/>
      <c r="B110" s="14"/>
      <c r="C110" s="15" t="s">
        <v>226</v>
      </c>
      <c r="D110" s="65" t="s">
        <v>201</v>
      </c>
      <c r="E110" s="57">
        <f>[1]dj!$G$188</f>
        <v>0</v>
      </c>
      <c r="F110" s="57">
        <f>[2]dj!$G$172</f>
        <v>0</v>
      </c>
      <c r="G110" s="57">
        <f>[1]dj!$G$189</f>
        <v>0</v>
      </c>
      <c r="H110" s="45">
        <f>[2]dj!$G$173</f>
        <v>0</v>
      </c>
      <c r="I110" s="143"/>
      <c r="J110" s="143"/>
      <c r="K110" s="143"/>
      <c r="L110" s="134">
        <f t="shared" si="45"/>
        <v>0</v>
      </c>
      <c r="M110" s="124"/>
      <c r="N110" s="88"/>
      <c r="O110" s="200"/>
      <c r="P110" s="167">
        <f t="shared" si="37"/>
        <v>0</v>
      </c>
      <c r="Q110" s="167">
        <f t="shared" si="38"/>
        <v>0</v>
      </c>
      <c r="R110" s="167">
        <f t="shared" si="39"/>
        <v>0</v>
      </c>
      <c r="S110" s="167">
        <f t="shared" si="40"/>
        <v>0</v>
      </c>
    </row>
    <row r="111" spans="1:19" ht="25.5" customHeight="1" x14ac:dyDescent="0.35">
      <c r="A111" s="24"/>
      <c r="B111" s="17" t="s">
        <v>234</v>
      </c>
      <c r="C111" s="22"/>
      <c r="D111" s="18" t="s">
        <v>235</v>
      </c>
      <c r="E111" s="57">
        <f>[1]dj!$G$190</f>
        <v>0</v>
      </c>
      <c r="F111" s="57">
        <f>[2]dj!$G$174</f>
        <v>0</v>
      </c>
      <c r="G111" s="57">
        <f>[1]dj!$G$191</f>
        <v>0</v>
      </c>
      <c r="H111" s="45">
        <f>[2]dj!$G$175</f>
        <v>0</v>
      </c>
      <c r="I111" s="143"/>
      <c r="J111" s="143"/>
      <c r="K111" s="143"/>
      <c r="L111" s="134">
        <f t="shared" si="45"/>
        <v>0</v>
      </c>
      <c r="M111" s="124"/>
      <c r="N111" s="88"/>
      <c r="O111" s="200"/>
      <c r="P111" s="167">
        <f t="shared" si="37"/>
        <v>0</v>
      </c>
      <c r="Q111" s="167">
        <f t="shared" si="38"/>
        <v>0</v>
      </c>
      <c r="R111" s="167">
        <f t="shared" si="39"/>
        <v>0</v>
      </c>
      <c r="S111" s="167">
        <f t="shared" si="40"/>
        <v>0</v>
      </c>
    </row>
    <row r="112" spans="1:19" ht="25.5" customHeight="1" x14ac:dyDescent="0.35">
      <c r="A112" s="24"/>
      <c r="B112" s="17" t="s">
        <v>236</v>
      </c>
      <c r="C112" s="22"/>
      <c r="D112" s="18" t="s">
        <v>237</v>
      </c>
      <c r="E112" s="57">
        <f>[1]dj!$G$192</f>
        <v>0</v>
      </c>
      <c r="F112" s="57">
        <f>[2]dj!$G$176</f>
        <v>0</v>
      </c>
      <c r="G112" s="57">
        <f>[1]dj!$G$193</f>
        <v>0</v>
      </c>
      <c r="H112" s="45">
        <f>[2]dj!$G$177</f>
        <v>0</v>
      </c>
      <c r="I112" s="143"/>
      <c r="J112" s="143"/>
      <c r="K112" s="143"/>
      <c r="L112" s="134">
        <f t="shared" si="45"/>
        <v>0</v>
      </c>
      <c r="M112" s="124"/>
      <c r="N112" s="88"/>
      <c r="O112" s="200"/>
      <c r="P112" s="167">
        <f t="shared" si="37"/>
        <v>0</v>
      </c>
      <c r="Q112" s="167">
        <f t="shared" si="38"/>
        <v>0</v>
      </c>
      <c r="R112" s="167">
        <f t="shared" si="39"/>
        <v>0</v>
      </c>
      <c r="S112" s="167">
        <f t="shared" si="40"/>
        <v>0</v>
      </c>
    </row>
    <row r="113" spans="1:19" s="25" customFormat="1" ht="25.5" customHeight="1" x14ac:dyDescent="0.35">
      <c r="A113" s="66">
        <v>58</v>
      </c>
      <c r="B113" s="67"/>
      <c r="C113" s="15"/>
      <c r="D113" s="46" t="s">
        <v>311</v>
      </c>
      <c r="E113" s="44">
        <f>E118+E122+E127+E131+E137+E126+E114+E135</f>
        <v>0</v>
      </c>
      <c r="F113" s="44">
        <f t="shared" ref="F113:H113" si="62">F118+F122+F127+F131+F137+F126+F114+F135</f>
        <v>0</v>
      </c>
      <c r="G113" s="44">
        <f t="shared" si="62"/>
        <v>0</v>
      </c>
      <c r="H113" s="44">
        <f t="shared" si="62"/>
        <v>0</v>
      </c>
      <c r="I113" s="115">
        <f t="shared" ref="I113:M113" si="63">I118+I122+I127+I131+I137+I126+I114+I135</f>
        <v>0</v>
      </c>
      <c r="J113" s="115">
        <f t="shared" si="63"/>
        <v>0</v>
      </c>
      <c r="K113" s="115">
        <f t="shared" si="63"/>
        <v>0</v>
      </c>
      <c r="L113" s="115">
        <f t="shared" si="63"/>
        <v>0</v>
      </c>
      <c r="M113" s="115">
        <f t="shared" si="63"/>
        <v>0</v>
      </c>
      <c r="N113" s="88"/>
      <c r="O113" s="200"/>
      <c r="P113" s="167">
        <f t="shared" si="37"/>
        <v>0</v>
      </c>
      <c r="Q113" s="167">
        <f t="shared" si="38"/>
        <v>0</v>
      </c>
      <c r="R113" s="167">
        <f t="shared" si="39"/>
        <v>0</v>
      </c>
      <c r="S113" s="167">
        <f t="shared" si="40"/>
        <v>0</v>
      </c>
    </row>
    <row r="114" spans="1:19" s="25" customFormat="1" ht="25.5" customHeight="1" x14ac:dyDescent="0.35">
      <c r="A114" s="66"/>
      <c r="B114" s="67" t="s">
        <v>301</v>
      </c>
      <c r="C114" s="15"/>
      <c r="D114" s="46" t="s">
        <v>195</v>
      </c>
      <c r="E114" s="44">
        <f>E115+E116+E117</f>
        <v>0</v>
      </c>
      <c r="F114" s="44">
        <f t="shared" ref="F114:H114" si="64">F115+F116+F117</f>
        <v>0</v>
      </c>
      <c r="G114" s="44">
        <f t="shared" si="64"/>
        <v>0</v>
      </c>
      <c r="H114" s="44">
        <f t="shared" si="64"/>
        <v>0</v>
      </c>
      <c r="I114" s="115">
        <f t="shared" ref="I114:M114" si="65">I115+I116+I117</f>
        <v>0</v>
      </c>
      <c r="J114" s="115">
        <f t="shared" si="65"/>
        <v>0</v>
      </c>
      <c r="K114" s="115">
        <f t="shared" si="65"/>
        <v>0</v>
      </c>
      <c r="L114" s="115">
        <f t="shared" si="65"/>
        <v>0</v>
      </c>
      <c r="M114" s="115">
        <f t="shared" si="65"/>
        <v>0</v>
      </c>
      <c r="N114" s="88"/>
      <c r="O114" s="200"/>
      <c r="P114" s="167">
        <f t="shared" si="37"/>
        <v>0</v>
      </c>
      <c r="Q114" s="167">
        <f t="shared" si="38"/>
        <v>0</v>
      </c>
      <c r="R114" s="167">
        <f t="shared" si="39"/>
        <v>0</v>
      </c>
      <c r="S114" s="167">
        <f t="shared" si="40"/>
        <v>0</v>
      </c>
    </row>
    <row r="115" spans="1:19" s="25" customFormat="1" ht="25.5" customHeight="1" x14ac:dyDescent="0.35">
      <c r="A115" s="66"/>
      <c r="B115" s="67"/>
      <c r="C115" s="15" t="s">
        <v>302</v>
      </c>
      <c r="D115" s="162" t="s">
        <v>197</v>
      </c>
      <c r="E115" s="57">
        <f>[1]dj!$G$198</f>
        <v>0</v>
      </c>
      <c r="F115" s="165">
        <f>[2]dj!$G$182</f>
        <v>0</v>
      </c>
      <c r="G115" s="57">
        <f>[1]dj!$G$199</f>
        <v>0</v>
      </c>
      <c r="H115" s="175">
        <f>[2]dj!$G$183</f>
        <v>0</v>
      </c>
      <c r="I115" s="173"/>
      <c r="J115" s="173"/>
      <c r="K115" s="173"/>
      <c r="L115" s="134">
        <f t="shared" ref="L115:L117" si="66">J115-K115</f>
        <v>0</v>
      </c>
      <c r="M115" s="173"/>
      <c r="N115" s="88"/>
      <c r="O115" s="200"/>
      <c r="P115" s="167">
        <f t="shared" si="37"/>
        <v>0</v>
      </c>
      <c r="Q115" s="167">
        <f t="shared" si="38"/>
        <v>0</v>
      </c>
      <c r="R115" s="167">
        <f t="shared" si="39"/>
        <v>0</v>
      </c>
      <c r="S115" s="167">
        <f t="shared" si="40"/>
        <v>0</v>
      </c>
    </row>
    <row r="116" spans="1:19" s="25" customFormat="1" ht="25.5" customHeight="1" x14ac:dyDescent="0.35">
      <c r="A116" s="66"/>
      <c r="B116" s="67"/>
      <c r="C116" s="15" t="s">
        <v>303</v>
      </c>
      <c r="D116" s="162" t="s">
        <v>309</v>
      </c>
      <c r="E116" s="57">
        <f>[1]dj!$G$200</f>
        <v>0</v>
      </c>
      <c r="F116" s="165">
        <f>[2]dj!$G$184</f>
        <v>0</v>
      </c>
      <c r="G116" s="57">
        <f>[1]dj!$G$201</f>
        <v>0</v>
      </c>
      <c r="H116" s="175">
        <f>[2]dj!$G$185</f>
        <v>0</v>
      </c>
      <c r="I116" s="173"/>
      <c r="J116" s="173"/>
      <c r="K116" s="173"/>
      <c r="L116" s="134">
        <f t="shared" si="66"/>
        <v>0</v>
      </c>
      <c r="M116" s="173"/>
      <c r="N116" s="88"/>
      <c r="O116" s="200"/>
      <c r="P116" s="167">
        <f t="shared" si="37"/>
        <v>0</v>
      </c>
      <c r="Q116" s="167">
        <f t="shared" si="38"/>
        <v>0</v>
      </c>
      <c r="R116" s="167">
        <f t="shared" si="39"/>
        <v>0</v>
      </c>
      <c r="S116" s="167">
        <f t="shared" si="40"/>
        <v>0</v>
      </c>
    </row>
    <row r="117" spans="1:19" s="25" customFormat="1" ht="25.5" customHeight="1" x14ac:dyDescent="0.35">
      <c r="A117" s="66"/>
      <c r="B117" s="67"/>
      <c r="C117" s="15" t="s">
        <v>304</v>
      </c>
      <c r="D117" s="162" t="s">
        <v>201</v>
      </c>
      <c r="E117" s="57">
        <f>[1]dj!$G$202</f>
        <v>0</v>
      </c>
      <c r="F117" s="165">
        <f>[2]dj!$G$186</f>
        <v>0</v>
      </c>
      <c r="G117" s="57">
        <f>[1]dj!$G$203</f>
        <v>0</v>
      </c>
      <c r="H117" s="175">
        <f>[2]dj!$G$187</f>
        <v>0</v>
      </c>
      <c r="I117" s="173"/>
      <c r="J117" s="173"/>
      <c r="K117" s="173"/>
      <c r="L117" s="134">
        <f t="shared" si="66"/>
        <v>0</v>
      </c>
      <c r="M117" s="173"/>
      <c r="N117" s="88"/>
      <c r="O117" s="200"/>
      <c r="P117" s="167">
        <f t="shared" si="37"/>
        <v>0</v>
      </c>
      <c r="Q117" s="167">
        <f t="shared" si="38"/>
        <v>0</v>
      </c>
      <c r="R117" s="167">
        <f t="shared" si="39"/>
        <v>0</v>
      </c>
      <c r="S117" s="167">
        <f t="shared" si="40"/>
        <v>0</v>
      </c>
    </row>
    <row r="118" spans="1:19" s="25" customFormat="1" ht="24.75" customHeight="1" x14ac:dyDescent="0.35">
      <c r="A118" s="66"/>
      <c r="B118" s="161" t="s">
        <v>274</v>
      </c>
      <c r="C118" s="15"/>
      <c r="D118" s="163" t="s">
        <v>278</v>
      </c>
      <c r="E118" s="74">
        <f>E119+E120+E121</f>
        <v>0</v>
      </c>
      <c r="F118" s="74">
        <f t="shared" ref="F118:H118" si="67">F119+F120+F121</f>
        <v>0</v>
      </c>
      <c r="G118" s="74">
        <f t="shared" si="67"/>
        <v>0</v>
      </c>
      <c r="H118" s="74">
        <f t="shared" si="67"/>
        <v>0</v>
      </c>
      <c r="I118" s="116">
        <f t="shared" ref="I118:M118" si="68">I119+I120+I121</f>
        <v>0</v>
      </c>
      <c r="J118" s="116">
        <f t="shared" si="68"/>
        <v>0</v>
      </c>
      <c r="K118" s="116">
        <f t="shared" si="68"/>
        <v>0</v>
      </c>
      <c r="L118" s="116">
        <f t="shared" si="68"/>
        <v>0</v>
      </c>
      <c r="M118" s="116">
        <f t="shared" si="68"/>
        <v>0</v>
      </c>
      <c r="N118" s="88"/>
      <c r="O118" s="200"/>
      <c r="P118" s="167">
        <f t="shared" si="37"/>
        <v>0</v>
      </c>
      <c r="Q118" s="167">
        <f t="shared" si="38"/>
        <v>0</v>
      </c>
      <c r="R118" s="167">
        <f t="shared" si="39"/>
        <v>0</v>
      </c>
      <c r="S118" s="167">
        <f t="shared" si="40"/>
        <v>0</v>
      </c>
    </row>
    <row r="119" spans="1:19" s="25" customFormat="1" ht="24.75" customHeight="1" x14ac:dyDescent="0.35">
      <c r="A119" s="66"/>
      <c r="B119" s="67"/>
      <c r="C119" s="164" t="s">
        <v>275</v>
      </c>
      <c r="D119" s="162" t="s">
        <v>197</v>
      </c>
      <c r="E119" s="57">
        <f>[1]dj!$G$206</f>
        <v>0</v>
      </c>
      <c r="F119" s="165">
        <f>[2]dj!$G$190</f>
        <v>0</v>
      </c>
      <c r="G119" s="57">
        <f>[1]dj!$G$207</f>
        <v>0</v>
      </c>
      <c r="H119" s="175">
        <f>[2]dj!$G$191</f>
        <v>0</v>
      </c>
      <c r="I119" s="116"/>
      <c r="J119" s="116"/>
      <c r="K119" s="116"/>
      <c r="L119" s="134">
        <f t="shared" si="45"/>
        <v>0</v>
      </c>
      <c r="M119" s="124"/>
      <c r="N119" s="88"/>
      <c r="O119" s="200"/>
      <c r="P119" s="167">
        <f t="shared" si="37"/>
        <v>0</v>
      </c>
      <c r="Q119" s="167">
        <f t="shared" si="38"/>
        <v>0</v>
      </c>
      <c r="R119" s="167">
        <f t="shared" si="39"/>
        <v>0</v>
      </c>
      <c r="S119" s="167">
        <f t="shared" si="40"/>
        <v>0</v>
      </c>
    </row>
    <row r="120" spans="1:19" s="25" customFormat="1" ht="24.75" customHeight="1" x14ac:dyDescent="0.35">
      <c r="A120" s="66"/>
      <c r="B120" s="67"/>
      <c r="C120" s="164" t="s">
        <v>276</v>
      </c>
      <c r="D120" s="162" t="s">
        <v>309</v>
      </c>
      <c r="E120" s="57">
        <f>[1]dj!$G$208</f>
        <v>0</v>
      </c>
      <c r="F120" s="165">
        <f>[2]dj!$G$192</f>
        <v>0</v>
      </c>
      <c r="G120" s="57">
        <f>[1]dj!$G$209</f>
        <v>0</v>
      </c>
      <c r="H120" s="175">
        <f>[2]dj!$G$193</f>
        <v>0</v>
      </c>
      <c r="I120" s="116"/>
      <c r="J120" s="116"/>
      <c r="K120" s="116"/>
      <c r="L120" s="134">
        <f t="shared" si="45"/>
        <v>0</v>
      </c>
      <c r="M120" s="124"/>
      <c r="N120" s="88"/>
      <c r="O120" s="200"/>
      <c r="P120" s="167">
        <f t="shared" si="37"/>
        <v>0</v>
      </c>
      <c r="Q120" s="167">
        <f t="shared" si="38"/>
        <v>0</v>
      </c>
      <c r="R120" s="167">
        <f t="shared" si="39"/>
        <v>0</v>
      </c>
      <c r="S120" s="167">
        <f t="shared" si="40"/>
        <v>0</v>
      </c>
    </row>
    <row r="121" spans="1:19" s="25" customFormat="1" ht="24.75" customHeight="1" x14ac:dyDescent="0.35">
      <c r="A121" s="66"/>
      <c r="B121" s="67"/>
      <c r="C121" s="164" t="s">
        <v>277</v>
      </c>
      <c r="D121" s="162" t="s">
        <v>201</v>
      </c>
      <c r="E121" s="57">
        <f>[1]dj!$G$210</f>
        <v>0</v>
      </c>
      <c r="F121" s="165">
        <f>[2]dj!$G$194</f>
        <v>0</v>
      </c>
      <c r="G121" s="57">
        <f>[1]dj!$G$211</f>
        <v>0</v>
      </c>
      <c r="H121" s="175">
        <f>[2]dj!$G$195</f>
        <v>0</v>
      </c>
      <c r="I121" s="116"/>
      <c r="J121" s="116"/>
      <c r="K121" s="116"/>
      <c r="L121" s="134">
        <f t="shared" si="45"/>
        <v>0</v>
      </c>
      <c r="M121" s="124"/>
      <c r="N121" s="88"/>
      <c r="O121" s="200"/>
      <c r="P121" s="167">
        <f t="shared" si="37"/>
        <v>0</v>
      </c>
      <c r="Q121" s="167">
        <f t="shared" si="38"/>
        <v>0</v>
      </c>
      <c r="R121" s="167">
        <f t="shared" si="39"/>
        <v>0</v>
      </c>
      <c r="S121" s="167">
        <f t="shared" si="40"/>
        <v>0</v>
      </c>
    </row>
    <row r="122" spans="1:19" s="25" customFormat="1" ht="25.5" customHeight="1" x14ac:dyDescent="0.35">
      <c r="A122" s="66"/>
      <c r="B122" s="67" t="s">
        <v>251</v>
      </c>
      <c r="C122" s="15"/>
      <c r="D122" s="46" t="s">
        <v>252</v>
      </c>
      <c r="E122" s="75">
        <f t="shared" ref="E122" si="69">SUM(E123:E125)</f>
        <v>0</v>
      </c>
      <c r="F122" s="75">
        <f t="shared" ref="F122" si="70">SUM(F123:F125)</f>
        <v>0</v>
      </c>
      <c r="G122" s="75">
        <f t="shared" ref="G122" si="71">SUM(G123:G125)</f>
        <v>0</v>
      </c>
      <c r="H122" s="75">
        <f t="shared" ref="H122" si="72">SUM(H123:H125)</f>
        <v>0</v>
      </c>
      <c r="I122" s="117">
        <f t="shared" ref="I122:M122" si="73">SUM(I123:I125)</f>
        <v>0</v>
      </c>
      <c r="J122" s="117">
        <f t="shared" si="73"/>
        <v>0</v>
      </c>
      <c r="K122" s="117">
        <f t="shared" si="73"/>
        <v>0</v>
      </c>
      <c r="L122" s="117">
        <f t="shared" si="73"/>
        <v>0</v>
      </c>
      <c r="M122" s="117">
        <f t="shared" si="73"/>
        <v>0</v>
      </c>
      <c r="N122" s="88"/>
      <c r="O122" s="200"/>
      <c r="P122" s="167">
        <f t="shared" si="37"/>
        <v>0</v>
      </c>
      <c r="Q122" s="167">
        <f t="shared" si="38"/>
        <v>0</v>
      </c>
      <c r="R122" s="167">
        <f t="shared" si="39"/>
        <v>0</v>
      </c>
      <c r="S122" s="167">
        <f t="shared" si="40"/>
        <v>0</v>
      </c>
    </row>
    <row r="123" spans="1:19" s="25" customFormat="1" ht="25.5" customHeight="1" x14ac:dyDescent="0.35">
      <c r="A123" s="66"/>
      <c r="B123" s="67"/>
      <c r="C123" s="15" t="s">
        <v>253</v>
      </c>
      <c r="D123" s="68" t="s">
        <v>197</v>
      </c>
      <c r="E123" s="57">
        <f>[1]dj!$G$214</f>
        <v>0</v>
      </c>
      <c r="F123" s="57">
        <f>[2]dj!$G$198</f>
        <v>0</v>
      </c>
      <c r="G123" s="57">
        <f>[1]dj!$G$215</f>
        <v>0</v>
      </c>
      <c r="H123" s="57">
        <f>[2]dj!$G$199</f>
        <v>0</v>
      </c>
      <c r="I123" s="149"/>
      <c r="J123" s="149"/>
      <c r="K123" s="149"/>
      <c r="L123" s="134">
        <f t="shared" si="45"/>
        <v>0</v>
      </c>
      <c r="M123" s="124"/>
      <c r="N123" s="88"/>
      <c r="O123" s="200"/>
      <c r="P123" s="167">
        <f t="shared" si="37"/>
        <v>0</v>
      </c>
      <c r="Q123" s="167">
        <f t="shared" si="38"/>
        <v>0</v>
      </c>
      <c r="R123" s="167">
        <f t="shared" si="39"/>
        <v>0</v>
      </c>
      <c r="S123" s="167">
        <f t="shared" si="40"/>
        <v>0</v>
      </c>
    </row>
    <row r="124" spans="1:19" s="25" customFormat="1" ht="25.5" customHeight="1" x14ac:dyDescent="0.35">
      <c r="A124" s="66"/>
      <c r="B124" s="67"/>
      <c r="C124" s="15" t="s">
        <v>254</v>
      </c>
      <c r="D124" s="68" t="s">
        <v>309</v>
      </c>
      <c r="E124" s="57">
        <f>[1]dj!$G$216</f>
        <v>0</v>
      </c>
      <c r="F124" s="57">
        <f>[2]dj!$G$200</f>
        <v>0</v>
      </c>
      <c r="G124" s="57">
        <f>[1]dj!$G$217</f>
        <v>0</v>
      </c>
      <c r="H124" s="57">
        <f>[2]dj!$G$201</f>
        <v>0</v>
      </c>
      <c r="I124" s="149"/>
      <c r="J124" s="149"/>
      <c r="K124" s="149"/>
      <c r="L124" s="134">
        <f t="shared" si="45"/>
        <v>0</v>
      </c>
      <c r="M124" s="124"/>
      <c r="N124" s="88"/>
      <c r="O124" s="200"/>
      <c r="P124" s="167">
        <f t="shared" si="37"/>
        <v>0</v>
      </c>
      <c r="Q124" s="167">
        <f t="shared" si="38"/>
        <v>0</v>
      </c>
      <c r="R124" s="167">
        <f t="shared" si="39"/>
        <v>0</v>
      </c>
      <c r="S124" s="167">
        <f t="shared" si="40"/>
        <v>0</v>
      </c>
    </row>
    <row r="125" spans="1:19" s="25" customFormat="1" ht="25.5" customHeight="1" x14ac:dyDescent="0.35">
      <c r="A125" s="66"/>
      <c r="B125" s="67"/>
      <c r="C125" s="15" t="s">
        <v>255</v>
      </c>
      <c r="D125" s="68" t="s">
        <v>201</v>
      </c>
      <c r="E125" s="57">
        <f>[1]dj!$G$218</f>
        <v>0</v>
      </c>
      <c r="F125" s="57">
        <f>[2]dj!$G$202</f>
        <v>0</v>
      </c>
      <c r="G125" s="57">
        <f>[1]dj!$G$219</f>
        <v>0</v>
      </c>
      <c r="H125" s="57">
        <f>[2]dj!$G$203</f>
        <v>0</v>
      </c>
      <c r="I125" s="149"/>
      <c r="J125" s="149"/>
      <c r="K125" s="149"/>
      <c r="L125" s="134">
        <f t="shared" si="45"/>
        <v>0</v>
      </c>
      <c r="M125" s="124"/>
      <c r="N125" s="88"/>
      <c r="O125" s="200"/>
      <c r="P125" s="167">
        <f t="shared" si="37"/>
        <v>0</v>
      </c>
      <c r="Q125" s="167">
        <f t="shared" si="38"/>
        <v>0</v>
      </c>
      <c r="R125" s="167">
        <f t="shared" si="39"/>
        <v>0</v>
      </c>
      <c r="S125" s="167">
        <f t="shared" si="40"/>
        <v>0</v>
      </c>
    </row>
    <row r="126" spans="1:19" s="25" customFormat="1" ht="25.5" customHeight="1" x14ac:dyDescent="0.35">
      <c r="A126" s="66"/>
      <c r="B126" s="67" t="s">
        <v>299</v>
      </c>
      <c r="C126" s="15"/>
      <c r="D126" s="68" t="s">
        <v>300</v>
      </c>
      <c r="E126" s="57">
        <f>[1]dj!$G$220</f>
        <v>0</v>
      </c>
      <c r="F126" s="57">
        <f>[2]dj!$G$204</f>
        <v>0</v>
      </c>
      <c r="G126" s="57">
        <f>[1]dj!$G$221</f>
        <v>0</v>
      </c>
      <c r="H126" s="57">
        <f>[2]dj!$G$205</f>
        <v>0</v>
      </c>
      <c r="I126" s="149"/>
      <c r="J126" s="149"/>
      <c r="K126" s="149"/>
      <c r="L126" s="134">
        <f t="shared" si="45"/>
        <v>0</v>
      </c>
      <c r="M126" s="124"/>
      <c r="N126" s="88"/>
      <c r="O126" s="200"/>
      <c r="P126" s="167">
        <f t="shared" si="37"/>
        <v>0</v>
      </c>
      <c r="Q126" s="167">
        <f t="shared" si="38"/>
        <v>0</v>
      </c>
      <c r="R126" s="167">
        <f t="shared" si="39"/>
        <v>0</v>
      </c>
      <c r="S126" s="167">
        <f t="shared" si="40"/>
        <v>0</v>
      </c>
    </row>
    <row r="127" spans="1:19" s="25" customFormat="1" ht="23.25" customHeight="1" x14ac:dyDescent="0.35">
      <c r="A127" s="66"/>
      <c r="B127" s="67" t="s">
        <v>258</v>
      </c>
      <c r="C127" s="15"/>
      <c r="D127" s="46" t="s">
        <v>259</v>
      </c>
      <c r="E127" s="75">
        <f t="shared" ref="E127:H127" si="74">SUM(E128:E130)</f>
        <v>0</v>
      </c>
      <c r="F127" s="75">
        <f t="shared" si="74"/>
        <v>0</v>
      </c>
      <c r="G127" s="75">
        <f t="shared" si="74"/>
        <v>0</v>
      </c>
      <c r="H127" s="75">
        <f t="shared" si="74"/>
        <v>0</v>
      </c>
      <c r="I127" s="117">
        <f t="shared" ref="I127:M127" si="75">SUM(I128:I130)</f>
        <v>0</v>
      </c>
      <c r="J127" s="117">
        <f t="shared" si="75"/>
        <v>0</v>
      </c>
      <c r="K127" s="117">
        <f t="shared" si="75"/>
        <v>0</v>
      </c>
      <c r="L127" s="117">
        <f t="shared" si="75"/>
        <v>0</v>
      </c>
      <c r="M127" s="117">
        <f t="shared" si="75"/>
        <v>0</v>
      </c>
      <c r="N127" s="88"/>
      <c r="O127" s="200"/>
      <c r="P127" s="167">
        <f t="shared" si="37"/>
        <v>0</v>
      </c>
      <c r="Q127" s="167">
        <f t="shared" si="38"/>
        <v>0</v>
      </c>
      <c r="R127" s="167">
        <f t="shared" si="39"/>
        <v>0</v>
      </c>
      <c r="S127" s="167">
        <f t="shared" si="40"/>
        <v>0</v>
      </c>
    </row>
    <row r="128" spans="1:19" s="25" customFormat="1" ht="23.25" customHeight="1" x14ac:dyDescent="0.35">
      <c r="A128" s="66"/>
      <c r="B128" s="67"/>
      <c r="C128" s="15" t="s">
        <v>260</v>
      </c>
      <c r="D128" s="68" t="s">
        <v>197</v>
      </c>
      <c r="E128" s="57">
        <f>[1]dj!$G$224</f>
        <v>0</v>
      </c>
      <c r="F128" s="57">
        <f>[2]dj!$G$208</f>
        <v>0</v>
      </c>
      <c r="G128" s="57">
        <f>[1]dj!$G$225</f>
        <v>0</v>
      </c>
      <c r="H128" s="57">
        <f>[2]dj!$G$209</f>
        <v>0</v>
      </c>
      <c r="I128" s="149"/>
      <c r="J128" s="149"/>
      <c r="K128" s="149"/>
      <c r="L128" s="134">
        <f t="shared" si="45"/>
        <v>0</v>
      </c>
      <c r="M128" s="124"/>
      <c r="N128" s="88"/>
      <c r="O128" s="200"/>
      <c r="P128" s="167">
        <f t="shared" si="37"/>
        <v>0</v>
      </c>
      <c r="Q128" s="167">
        <f t="shared" si="38"/>
        <v>0</v>
      </c>
      <c r="R128" s="167">
        <f t="shared" si="39"/>
        <v>0</v>
      </c>
      <c r="S128" s="167">
        <f t="shared" si="40"/>
        <v>0</v>
      </c>
    </row>
    <row r="129" spans="1:19" s="25" customFormat="1" ht="23.25" customHeight="1" x14ac:dyDescent="0.35">
      <c r="A129" s="66"/>
      <c r="B129" s="67"/>
      <c r="C129" s="15" t="s">
        <v>261</v>
      </c>
      <c r="D129" s="68" t="s">
        <v>309</v>
      </c>
      <c r="E129" s="57">
        <f>[1]dj!$G$226</f>
        <v>0</v>
      </c>
      <c r="F129" s="57">
        <f>[2]dj!$G$210</f>
        <v>0</v>
      </c>
      <c r="G129" s="57">
        <f>[1]dj!$G$227</f>
        <v>0</v>
      </c>
      <c r="H129" s="57">
        <f>[2]dj!$G$211</f>
        <v>0</v>
      </c>
      <c r="I129" s="149"/>
      <c r="J129" s="149"/>
      <c r="K129" s="149"/>
      <c r="L129" s="134">
        <f t="shared" si="45"/>
        <v>0</v>
      </c>
      <c r="M129" s="124"/>
      <c r="N129" s="88"/>
      <c r="O129" s="200"/>
      <c r="P129" s="167">
        <f t="shared" si="37"/>
        <v>0</v>
      </c>
      <c r="Q129" s="167">
        <f t="shared" si="38"/>
        <v>0</v>
      </c>
      <c r="R129" s="167">
        <f t="shared" si="39"/>
        <v>0</v>
      </c>
      <c r="S129" s="167">
        <f t="shared" si="40"/>
        <v>0</v>
      </c>
    </row>
    <row r="130" spans="1:19" s="25" customFormat="1" ht="23.25" customHeight="1" x14ac:dyDescent="0.35">
      <c r="A130" s="66"/>
      <c r="B130" s="67"/>
      <c r="C130" s="15" t="s">
        <v>262</v>
      </c>
      <c r="D130" s="68" t="s">
        <v>201</v>
      </c>
      <c r="E130" s="57">
        <f>[1]dj!$G$228</f>
        <v>0</v>
      </c>
      <c r="F130" s="57">
        <f>[2]dj!$G$212</f>
        <v>0</v>
      </c>
      <c r="G130" s="57">
        <f>[1]dj!$G$229</f>
        <v>0</v>
      </c>
      <c r="H130" s="57">
        <f>[2]dj!$G$213</f>
        <v>0</v>
      </c>
      <c r="I130" s="149"/>
      <c r="J130" s="149"/>
      <c r="K130" s="149"/>
      <c r="L130" s="134">
        <f t="shared" si="45"/>
        <v>0</v>
      </c>
      <c r="M130" s="124"/>
      <c r="N130" s="88"/>
      <c r="O130" s="200"/>
      <c r="P130" s="167">
        <f t="shared" si="37"/>
        <v>0</v>
      </c>
      <c r="Q130" s="167">
        <f t="shared" si="38"/>
        <v>0</v>
      </c>
      <c r="R130" s="167">
        <f t="shared" si="39"/>
        <v>0</v>
      </c>
      <c r="S130" s="167">
        <f t="shared" si="40"/>
        <v>0</v>
      </c>
    </row>
    <row r="131" spans="1:19" s="25" customFormat="1" ht="23.25" customHeight="1" x14ac:dyDescent="0.35">
      <c r="A131" s="66"/>
      <c r="B131" s="168" t="s">
        <v>285</v>
      </c>
      <c r="C131" s="15"/>
      <c r="D131" s="68" t="s">
        <v>286</v>
      </c>
      <c r="E131" s="75">
        <f t="shared" ref="E131:H131" si="76">SUM(E132:E134)</f>
        <v>0</v>
      </c>
      <c r="F131" s="75">
        <f t="shared" si="76"/>
        <v>0</v>
      </c>
      <c r="G131" s="75">
        <f t="shared" si="76"/>
        <v>0</v>
      </c>
      <c r="H131" s="75">
        <f t="shared" si="76"/>
        <v>0</v>
      </c>
      <c r="I131" s="117">
        <f t="shared" ref="I131:M131" si="77">SUM(I132:I134)</f>
        <v>0</v>
      </c>
      <c r="J131" s="117">
        <f t="shared" si="77"/>
        <v>0</v>
      </c>
      <c r="K131" s="117">
        <f t="shared" si="77"/>
        <v>0</v>
      </c>
      <c r="L131" s="117">
        <f t="shared" si="77"/>
        <v>0</v>
      </c>
      <c r="M131" s="117">
        <f t="shared" si="77"/>
        <v>0</v>
      </c>
      <c r="N131" s="88"/>
      <c r="O131" s="200"/>
      <c r="P131" s="167">
        <f t="shared" si="37"/>
        <v>0</v>
      </c>
      <c r="Q131" s="167">
        <f t="shared" si="38"/>
        <v>0</v>
      </c>
      <c r="R131" s="167">
        <f t="shared" si="39"/>
        <v>0</v>
      </c>
      <c r="S131" s="167">
        <f t="shared" si="40"/>
        <v>0</v>
      </c>
    </row>
    <row r="132" spans="1:19" s="25" customFormat="1" ht="23.25" customHeight="1" x14ac:dyDescent="0.35">
      <c r="A132" s="66"/>
      <c r="B132" s="67"/>
      <c r="C132" s="15" t="s">
        <v>287</v>
      </c>
      <c r="D132" s="68" t="s">
        <v>197</v>
      </c>
      <c r="E132" s="57">
        <f>[1]dj!$G$232</f>
        <v>0</v>
      </c>
      <c r="F132" s="57"/>
      <c r="G132" s="57">
        <f>[1]dj!$G$233</f>
        <v>0</v>
      </c>
      <c r="H132" s="57"/>
      <c r="I132" s="149"/>
      <c r="J132" s="149"/>
      <c r="K132" s="149"/>
      <c r="L132" s="134">
        <f t="shared" si="45"/>
        <v>0</v>
      </c>
      <c r="M132" s="124"/>
      <c r="N132" s="88"/>
      <c r="O132" s="200"/>
      <c r="P132" s="167">
        <f t="shared" si="37"/>
        <v>0</v>
      </c>
      <c r="Q132" s="167">
        <f t="shared" si="38"/>
        <v>0</v>
      </c>
      <c r="R132" s="167">
        <f t="shared" si="39"/>
        <v>0</v>
      </c>
      <c r="S132" s="167">
        <f t="shared" si="40"/>
        <v>0</v>
      </c>
    </row>
    <row r="133" spans="1:19" s="25" customFormat="1" ht="23.25" customHeight="1" x14ac:dyDescent="0.35">
      <c r="A133" s="66"/>
      <c r="B133" s="67"/>
      <c r="C133" s="15" t="s">
        <v>288</v>
      </c>
      <c r="D133" s="68" t="s">
        <v>309</v>
      </c>
      <c r="E133" s="57">
        <f>[1]dj!$G$234</f>
        <v>0</v>
      </c>
      <c r="F133" s="57"/>
      <c r="G133" s="57">
        <f>[1]dj!$G$235</f>
        <v>0</v>
      </c>
      <c r="H133" s="57"/>
      <c r="I133" s="149"/>
      <c r="J133" s="149"/>
      <c r="K133" s="149"/>
      <c r="L133" s="134">
        <f t="shared" si="45"/>
        <v>0</v>
      </c>
      <c r="M133" s="124"/>
      <c r="N133" s="88"/>
      <c r="O133" s="200"/>
      <c r="P133" s="167">
        <f t="shared" si="37"/>
        <v>0</v>
      </c>
      <c r="Q133" s="167">
        <f t="shared" si="38"/>
        <v>0</v>
      </c>
      <c r="R133" s="167">
        <f t="shared" si="39"/>
        <v>0</v>
      </c>
      <c r="S133" s="167">
        <f t="shared" si="40"/>
        <v>0</v>
      </c>
    </row>
    <row r="134" spans="1:19" s="25" customFormat="1" ht="23.25" customHeight="1" x14ac:dyDescent="0.35">
      <c r="A134" s="66"/>
      <c r="B134" s="67"/>
      <c r="C134" s="15" t="s">
        <v>289</v>
      </c>
      <c r="D134" s="68" t="s">
        <v>201</v>
      </c>
      <c r="E134" s="57">
        <f>[1]dj!$G$236</f>
        <v>0</v>
      </c>
      <c r="F134" s="57">
        <f>[2]dj!$G$216</f>
        <v>0</v>
      </c>
      <c r="G134" s="57">
        <f>[1]dj!$G$237</f>
        <v>0</v>
      </c>
      <c r="H134" s="57">
        <f>[2]dj!$G$217</f>
        <v>0</v>
      </c>
      <c r="I134" s="149"/>
      <c r="J134" s="149"/>
      <c r="K134" s="149"/>
      <c r="L134" s="134">
        <f t="shared" si="45"/>
        <v>0</v>
      </c>
      <c r="M134" s="124"/>
      <c r="N134" s="88"/>
      <c r="O134" s="200"/>
      <c r="P134" s="167">
        <f t="shared" si="37"/>
        <v>0</v>
      </c>
      <c r="Q134" s="167">
        <f t="shared" si="38"/>
        <v>0</v>
      </c>
      <c r="R134" s="167">
        <f t="shared" si="39"/>
        <v>0</v>
      </c>
      <c r="S134" s="167">
        <f t="shared" si="40"/>
        <v>0</v>
      </c>
    </row>
    <row r="135" spans="1:19" s="25" customFormat="1" ht="23.25" customHeight="1" x14ac:dyDescent="0.35">
      <c r="A135" s="66"/>
      <c r="B135" s="67" t="s">
        <v>315</v>
      </c>
      <c r="C135" s="15"/>
      <c r="D135" s="68" t="s">
        <v>317</v>
      </c>
      <c r="E135" s="57">
        <f>E136</f>
        <v>0</v>
      </c>
      <c r="F135" s="57">
        <f>[2]dj!$G$218</f>
        <v>0</v>
      </c>
      <c r="G135" s="57">
        <f t="shared" ref="G135" si="78">G136</f>
        <v>0</v>
      </c>
      <c r="H135" s="57">
        <f>[2]dj!$G$219</f>
        <v>0</v>
      </c>
      <c r="I135" s="142">
        <f t="shared" ref="I135:M135" si="79">I136</f>
        <v>0</v>
      </c>
      <c r="J135" s="142">
        <f t="shared" si="79"/>
        <v>0</v>
      </c>
      <c r="K135" s="142">
        <f t="shared" si="79"/>
        <v>0</v>
      </c>
      <c r="L135" s="142">
        <f t="shared" si="79"/>
        <v>0</v>
      </c>
      <c r="M135" s="142">
        <f t="shared" si="79"/>
        <v>0</v>
      </c>
      <c r="N135" s="88"/>
      <c r="O135" s="200"/>
      <c r="P135" s="167">
        <f t="shared" si="37"/>
        <v>0</v>
      </c>
      <c r="Q135" s="167">
        <f t="shared" si="38"/>
        <v>0</v>
      </c>
      <c r="R135" s="167">
        <f t="shared" si="39"/>
        <v>0</v>
      </c>
      <c r="S135" s="167">
        <f t="shared" si="40"/>
        <v>0</v>
      </c>
    </row>
    <row r="136" spans="1:19" s="25" customFormat="1" ht="23.25" customHeight="1" x14ac:dyDescent="0.35">
      <c r="A136" s="66"/>
      <c r="B136" s="67"/>
      <c r="C136" s="193" t="s">
        <v>316</v>
      </c>
      <c r="D136" s="68" t="s">
        <v>201</v>
      </c>
      <c r="E136" s="57"/>
      <c r="F136" s="57">
        <f>[2]dj!$G$220</f>
        <v>0</v>
      </c>
      <c r="G136" s="57"/>
      <c r="H136" s="57">
        <f>[2]dj!$G$221</f>
        <v>0</v>
      </c>
      <c r="I136" s="149"/>
      <c r="J136" s="149"/>
      <c r="K136" s="149"/>
      <c r="L136" s="134"/>
      <c r="M136" s="124"/>
      <c r="N136" s="88"/>
      <c r="O136" s="200"/>
      <c r="P136" s="167">
        <f t="shared" si="37"/>
        <v>0</v>
      </c>
      <c r="Q136" s="167">
        <f t="shared" si="38"/>
        <v>0</v>
      </c>
      <c r="R136" s="167">
        <f t="shared" si="39"/>
        <v>0</v>
      </c>
      <c r="S136" s="167">
        <f t="shared" si="40"/>
        <v>0</v>
      </c>
    </row>
    <row r="137" spans="1:19" s="25" customFormat="1" ht="23.25" customHeight="1" x14ac:dyDescent="0.35">
      <c r="A137" s="66"/>
      <c r="B137" s="168" t="s">
        <v>290</v>
      </c>
      <c r="C137" s="194"/>
      <c r="D137" s="68" t="s">
        <v>293</v>
      </c>
      <c r="E137" s="57">
        <f t="shared" ref="E137:G137" si="80">E138+E139</f>
        <v>0</v>
      </c>
      <c r="F137" s="57">
        <f>[2]dj!$G$222</f>
        <v>0</v>
      </c>
      <c r="G137" s="57">
        <f t="shared" si="80"/>
        <v>0</v>
      </c>
      <c r="H137" s="57">
        <f>[2]dj!$G$223</f>
        <v>0</v>
      </c>
      <c r="I137" s="149">
        <f t="shared" ref="I137:M137" si="81">I138+I139</f>
        <v>0</v>
      </c>
      <c r="J137" s="149">
        <f t="shared" si="81"/>
        <v>0</v>
      </c>
      <c r="K137" s="149">
        <f t="shared" si="81"/>
        <v>0</v>
      </c>
      <c r="L137" s="149">
        <f t="shared" si="81"/>
        <v>0</v>
      </c>
      <c r="M137" s="149">
        <f t="shared" si="81"/>
        <v>0</v>
      </c>
      <c r="N137" s="88"/>
      <c r="O137" s="200"/>
      <c r="P137" s="167">
        <f t="shared" si="37"/>
        <v>0</v>
      </c>
      <c r="Q137" s="167">
        <f t="shared" si="38"/>
        <v>0</v>
      </c>
      <c r="R137" s="167">
        <f t="shared" si="39"/>
        <v>0</v>
      </c>
      <c r="S137" s="167">
        <f t="shared" si="40"/>
        <v>0</v>
      </c>
    </row>
    <row r="138" spans="1:19" s="25" customFormat="1" ht="23.25" customHeight="1" x14ac:dyDescent="0.35">
      <c r="A138" s="66"/>
      <c r="B138" s="67"/>
      <c r="C138" s="15" t="s">
        <v>291</v>
      </c>
      <c r="D138" s="68" t="s">
        <v>294</v>
      </c>
      <c r="E138" s="57">
        <f>[1]dj!$G$240</f>
        <v>0</v>
      </c>
      <c r="F138" s="57">
        <f>[2]dj!$G$224</f>
        <v>0</v>
      </c>
      <c r="G138" s="57">
        <f>[1]dj!$G$241</f>
        <v>0</v>
      </c>
      <c r="H138" s="57">
        <f>[2]dj!$G$225</f>
        <v>0</v>
      </c>
      <c r="I138" s="149"/>
      <c r="J138" s="149"/>
      <c r="K138" s="149"/>
      <c r="L138" s="134">
        <f t="shared" si="45"/>
        <v>0</v>
      </c>
      <c r="M138" s="124"/>
      <c r="N138" s="88"/>
      <c r="O138" s="200"/>
      <c r="P138" s="167">
        <f t="shared" si="37"/>
        <v>0</v>
      </c>
      <c r="Q138" s="167">
        <f t="shared" si="38"/>
        <v>0</v>
      </c>
      <c r="R138" s="167">
        <f t="shared" si="39"/>
        <v>0</v>
      </c>
      <c r="S138" s="167">
        <f t="shared" si="40"/>
        <v>0</v>
      </c>
    </row>
    <row r="139" spans="1:19" s="25" customFormat="1" ht="23.25" customHeight="1" x14ac:dyDescent="0.35">
      <c r="A139" s="66"/>
      <c r="B139" s="67"/>
      <c r="C139" s="15" t="s">
        <v>292</v>
      </c>
      <c r="D139" s="68" t="s">
        <v>295</v>
      </c>
      <c r="E139" s="57">
        <f>[1]dj!$G$242</f>
        <v>0</v>
      </c>
      <c r="F139" s="57">
        <f>[2]dj!$G$226</f>
        <v>0</v>
      </c>
      <c r="G139" s="57">
        <f>[1]dj!$G$243</f>
        <v>0</v>
      </c>
      <c r="H139" s="57">
        <f>[2]dj!$G$227</f>
        <v>0</v>
      </c>
      <c r="I139" s="149"/>
      <c r="J139" s="149"/>
      <c r="K139" s="149"/>
      <c r="L139" s="134">
        <f t="shared" si="45"/>
        <v>0</v>
      </c>
      <c r="M139" s="124"/>
      <c r="N139" s="88"/>
      <c r="O139" s="200"/>
      <c r="P139" s="167">
        <f t="shared" ref="P139:P202" si="82">H139-I139</f>
        <v>0</v>
      </c>
      <c r="Q139" s="167">
        <f t="shared" ref="Q139:Q202" si="83">I139-J139</f>
        <v>0</v>
      </c>
      <c r="R139" s="167">
        <f t="shared" ref="R139:R202" si="84">H139-K139</f>
        <v>0</v>
      </c>
      <c r="S139" s="167">
        <f t="shared" ref="S139:S202" si="85">J139-K139</f>
        <v>0</v>
      </c>
    </row>
    <row r="140" spans="1:19" ht="18" customHeight="1" x14ac:dyDescent="0.35">
      <c r="A140" s="16">
        <v>59</v>
      </c>
      <c r="B140" s="14"/>
      <c r="C140" s="15"/>
      <c r="D140" s="64" t="s">
        <v>248</v>
      </c>
      <c r="E140" s="172">
        <f>SUM(E141:E143)</f>
        <v>1590000</v>
      </c>
      <c r="F140" s="172">
        <f t="shared" ref="F140:H140" si="86">SUM(F141:F143)</f>
        <v>2578000</v>
      </c>
      <c r="G140" s="172">
        <f t="shared" si="86"/>
        <v>1590000</v>
      </c>
      <c r="H140" s="172">
        <f t="shared" si="86"/>
        <v>2578000</v>
      </c>
      <c r="I140" s="191">
        <f t="shared" ref="I140:M140" si="87">SUM(I141:I143)</f>
        <v>2555873</v>
      </c>
      <c r="J140" s="191">
        <f t="shared" si="87"/>
        <v>2555873</v>
      </c>
      <c r="K140" s="191">
        <f t="shared" si="87"/>
        <v>2555873</v>
      </c>
      <c r="L140" s="191">
        <f t="shared" si="87"/>
        <v>0</v>
      </c>
      <c r="M140" s="191">
        <f t="shared" si="87"/>
        <v>2563974</v>
      </c>
      <c r="N140" s="88"/>
      <c r="O140" s="200"/>
      <c r="P140" s="167">
        <f t="shared" si="82"/>
        <v>22127</v>
      </c>
      <c r="Q140" s="167">
        <f t="shared" si="83"/>
        <v>0</v>
      </c>
      <c r="R140" s="167">
        <f t="shared" si="84"/>
        <v>22127</v>
      </c>
      <c r="S140" s="167">
        <f t="shared" si="85"/>
        <v>0</v>
      </c>
    </row>
    <row r="141" spans="1:19" ht="24" customHeight="1" x14ac:dyDescent="0.35">
      <c r="A141" s="16"/>
      <c r="B141" s="14" t="s">
        <v>245</v>
      </c>
      <c r="C141" s="15"/>
      <c r="D141" s="68" t="s">
        <v>246</v>
      </c>
      <c r="E141" s="57">
        <f>[1]dj!$G$246</f>
        <v>0</v>
      </c>
      <c r="F141" s="57">
        <f>[2]dj!$G$230</f>
        <v>1478000</v>
      </c>
      <c r="G141" s="57">
        <f>[1]dj!$G$247</f>
        <v>0</v>
      </c>
      <c r="H141" s="45">
        <f>[2]dj!$G$231</f>
        <v>1478000</v>
      </c>
      <c r="I141" s="124">
        <v>1457414</v>
      </c>
      <c r="J141" s="124">
        <v>1457414</v>
      </c>
      <c r="K141" s="124">
        <v>1457414</v>
      </c>
      <c r="L141" s="134">
        <f t="shared" ref="L141:L143" si="88">J141-K141</f>
        <v>0</v>
      </c>
      <c r="M141" s="124">
        <v>1457414</v>
      </c>
      <c r="N141" s="88"/>
      <c r="O141" s="200"/>
      <c r="P141" s="167">
        <f t="shared" si="82"/>
        <v>20586</v>
      </c>
      <c r="Q141" s="167">
        <f t="shared" si="83"/>
        <v>0</v>
      </c>
      <c r="R141" s="167">
        <f t="shared" si="84"/>
        <v>20586</v>
      </c>
      <c r="S141" s="167">
        <f t="shared" si="85"/>
        <v>0</v>
      </c>
    </row>
    <row r="142" spans="1:19" ht="24" customHeight="1" x14ac:dyDescent="0.35">
      <c r="A142" s="16"/>
      <c r="B142" s="14" t="s">
        <v>249</v>
      </c>
      <c r="C142" s="15"/>
      <c r="D142" s="68" t="s">
        <v>250</v>
      </c>
      <c r="E142" s="57">
        <f>[1]dj!$G$248</f>
        <v>0</v>
      </c>
      <c r="F142" s="57">
        <f>[2]dj!$G$232</f>
        <v>0</v>
      </c>
      <c r="G142" s="57">
        <f>[1]dj!$G$249</f>
        <v>0</v>
      </c>
      <c r="H142" s="45">
        <f>[2]dj!$G$233</f>
        <v>0</v>
      </c>
      <c r="I142" s="124"/>
      <c r="J142" s="124"/>
      <c r="K142" s="124"/>
      <c r="L142" s="134">
        <f t="shared" si="88"/>
        <v>0</v>
      </c>
      <c r="M142" s="124"/>
      <c r="N142" s="88"/>
      <c r="O142" s="200"/>
      <c r="P142" s="167">
        <f t="shared" si="82"/>
        <v>0</v>
      </c>
      <c r="Q142" s="167">
        <f t="shared" si="83"/>
        <v>0</v>
      </c>
      <c r="R142" s="167">
        <f t="shared" si="84"/>
        <v>0</v>
      </c>
      <c r="S142" s="167">
        <f t="shared" si="85"/>
        <v>0</v>
      </c>
    </row>
    <row r="143" spans="1:19" ht="24" customHeight="1" x14ac:dyDescent="0.35">
      <c r="A143" s="16"/>
      <c r="B143" s="14" t="s">
        <v>281</v>
      </c>
      <c r="C143" s="15"/>
      <c r="D143" s="68" t="s">
        <v>282</v>
      </c>
      <c r="E143" s="57">
        <f>[1]dj!$G$250</f>
        <v>1590000</v>
      </c>
      <c r="F143" s="57">
        <f>[2]dj!$G$234</f>
        <v>1100000</v>
      </c>
      <c r="G143" s="57">
        <f>[1]dj!$G$251</f>
        <v>1590000</v>
      </c>
      <c r="H143" s="45">
        <f>[2]dj!$G$235</f>
        <v>1100000</v>
      </c>
      <c r="I143" s="124">
        <v>1098459</v>
      </c>
      <c r="J143" s="124">
        <v>1098459</v>
      </c>
      <c r="K143" s="124">
        <v>1098459</v>
      </c>
      <c r="L143" s="134">
        <f t="shared" si="88"/>
        <v>0</v>
      </c>
      <c r="M143" s="124">
        <v>1106560</v>
      </c>
      <c r="N143" s="88"/>
      <c r="O143" s="200"/>
      <c r="P143" s="167">
        <f t="shared" si="82"/>
        <v>1541</v>
      </c>
      <c r="Q143" s="167">
        <f t="shared" si="83"/>
        <v>0</v>
      </c>
      <c r="R143" s="167">
        <f t="shared" si="84"/>
        <v>1541</v>
      </c>
      <c r="S143" s="167">
        <f t="shared" si="85"/>
        <v>0</v>
      </c>
    </row>
    <row r="144" spans="1:19" ht="18" customHeight="1" x14ac:dyDescent="0.35">
      <c r="A144" s="9">
        <v>65</v>
      </c>
      <c r="B144" s="10"/>
      <c r="C144" s="11"/>
      <c r="D144" s="35" t="s">
        <v>312</v>
      </c>
      <c r="E144" s="42">
        <f t="shared" ref="E144:H144" si="89">SUM(E145:E145)</f>
        <v>0</v>
      </c>
      <c r="F144" s="42">
        <f t="shared" si="89"/>
        <v>0</v>
      </c>
      <c r="G144" s="42">
        <f t="shared" si="89"/>
        <v>0</v>
      </c>
      <c r="H144" s="42">
        <f t="shared" si="89"/>
        <v>0</v>
      </c>
      <c r="I144" s="113">
        <f t="shared" ref="I144:M144" si="90">SUM(I145:I145)</f>
        <v>0</v>
      </c>
      <c r="J144" s="113">
        <f t="shared" si="90"/>
        <v>0</v>
      </c>
      <c r="K144" s="113">
        <f t="shared" si="90"/>
        <v>0</v>
      </c>
      <c r="L144" s="113">
        <f t="shared" si="90"/>
        <v>0</v>
      </c>
      <c r="M144" s="113">
        <f t="shared" si="90"/>
        <v>0</v>
      </c>
      <c r="N144" s="88"/>
      <c r="O144" s="200"/>
      <c r="P144" s="167">
        <f t="shared" si="82"/>
        <v>0</v>
      </c>
      <c r="Q144" s="167">
        <f t="shared" si="83"/>
        <v>0</v>
      </c>
      <c r="R144" s="167">
        <f t="shared" si="84"/>
        <v>0</v>
      </c>
      <c r="S144" s="167">
        <f t="shared" si="85"/>
        <v>0</v>
      </c>
    </row>
    <row r="145" spans="1:216" ht="18" customHeight="1" x14ac:dyDescent="0.35">
      <c r="A145" s="9"/>
      <c r="B145" s="10" t="s">
        <v>193</v>
      </c>
      <c r="C145" s="11"/>
      <c r="D145" s="36" t="s">
        <v>313</v>
      </c>
      <c r="E145" s="57">
        <f>[1]dj!$G$254</f>
        <v>0</v>
      </c>
      <c r="F145" s="57">
        <f>[2]dj!$G$238</f>
        <v>0</v>
      </c>
      <c r="G145" s="57">
        <f>[1]dj!$G$255</f>
        <v>0</v>
      </c>
      <c r="H145" s="45">
        <f>[2]dj!$G$239</f>
        <v>0</v>
      </c>
      <c r="I145" s="143"/>
      <c r="J145" s="143"/>
      <c r="K145" s="143"/>
      <c r="L145" s="134">
        <f>J145-K145</f>
        <v>0</v>
      </c>
      <c r="M145" s="124"/>
      <c r="N145" s="88"/>
      <c r="O145" s="200"/>
      <c r="P145" s="167">
        <f t="shared" si="82"/>
        <v>0</v>
      </c>
      <c r="Q145" s="167">
        <f t="shared" si="83"/>
        <v>0</v>
      </c>
      <c r="R145" s="167">
        <f t="shared" si="84"/>
        <v>0</v>
      </c>
      <c r="S145" s="167">
        <f t="shared" si="85"/>
        <v>0</v>
      </c>
    </row>
    <row r="146" spans="1:216" ht="18" customHeight="1" x14ac:dyDescent="0.35">
      <c r="A146" s="9"/>
      <c r="B146" s="10"/>
      <c r="C146" s="11"/>
      <c r="D146" s="35" t="s">
        <v>52</v>
      </c>
      <c r="E146" s="41">
        <f t="shared" ref="E146:H146" si="91">E147</f>
        <v>0</v>
      </c>
      <c r="F146" s="41">
        <f t="shared" si="91"/>
        <v>49000</v>
      </c>
      <c r="G146" s="41">
        <f t="shared" si="91"/>
        <v>0</v>
      </c>
      <c r="H146" s="41">
        <f t="shared" si="91"/>
        <v>49000</v>
      </c>
      <c r="I146" s="112">
        <f t="shared" ref="I146:M146" si="92">I147</f>
        <v>0</v>
      </c>
      <c r="J146" s="112">
        <f t="shared" si="92"/>
        <v>0</v>
      </c>
      <c r="K146" s="112">
        <f t="shared" si="92"/>
        <v>0</v>
      </c>
      <c r="L146" s="112">
        <f t="shared" si="92"/>
        <v>0</v>
      </c>
      <c r="M146" s="112">
        <f t="shared" si="92"/>
        <v>1116202</v>
      </c>
      <c r="N146" s="88"/>
      <c r="O146" s="200"/>
      <c r="P146" s="167">
        <f t="shared" si="82"/>
        <v>49000</v>
      </c>
      <c r="Q146" s="167">
        <f t="shared" si="83"/>
        <v>0</v>
      </c>
      <c r="R146" s="167">
        <f t="shared" si="84"/>
        <v>49000</v>
      </c>
      <c r="S146" s="167">
        <f t="shared" si="85"/>
        <v>0</v>
      </c>
    </row>
    <row r="147" spans="1:216" ht="18" customHeight="1" x14ac:dyDescent="0.35">
      <c r="A147" s="9">
        <v>71</v>
      </c>
      <c r="B147" s="10"/>
      <c r="C147" s="11"/>
      <c r="D147" s="35" t="s">
        <v>247</v>
      </c>
      <c r="E147" s="42">
        <f>E148+E153</f>
        <v>0</v>
      </c>
      <c r="F147" s="42">
        <f t="shared" ref="F147:H147" si="93">F148+F153</f>
        <v>49000</v>
      </c>
      <c r="G147" s="42">
        <f t="shared" si="93"/>
        <v>0</v>
      </c>
      <c r="H147" s="42">
        <f t="shared" si="93"/>
        <v>49000</v>
      </c>
      <c r="I147" s="113">
        <f t="shared" ref="I147:M147" si="94">I148+I153</f>
        <v>0</v>
      </c>
      <c r="J147" s="113">
        <f t="shared" si="94"/>
        <v>0</v>
      </c>
      <c r="K147" s="113">
        <f t="shared" si="94"/>
        <v>0</v>
      </c>
      <c r="L147" s="113">
        <f t="shared" si="94"/>
        <v>0</v>
      </c>
      <c r="M147" s="113">
        <f t="shared" si="94"/>
        <v>1116202</v>
      </c>
      <c r="N147" s="88"/>
      <c r="O147" s="200"/>
      <c r="P147" s="167">
        <f t="shared" si="82"/>
        <v>49000</v>
      </c>
      <c r="Q147" s="167">
        <f t="shared" si="83"/>
        <v>0</v>
      </c>
      <c r="R147" s="167">
        <f t="shared" si="84"/>
        <v>49000</v>
      </c>
      <c r="S147" s="167">
        <f t="shared" si="85"/>
        <v>0</v>
      </c>
    </row>
    <row r="148" spans="1:216" ht="18" customHeight="1" x14ac:dyDescent="0.35">
      <c r="A148" s="9"/>
      <c r="B148" s="10" t="s">
        <v>53</v>
      </c>
      <c r="C148" s="11"/>
      <c r="D148" s="35" t="s">
        <v>54</v>
      </c>
      <c r="E148" s="43">
        <f>SUM(E149:E152)</f>
        <v>0</v>
      </c>
      <c r="F148" s="43">
        <f t="shared" ref="F148:H148" si="95">SUM(F149:F152)</f>
        <v>49000</v>
      </c>
      <c r="G148" s="43">
        <f t="shared" si="95"/>
        <v>0</v>
      </c>
      <c r="H148" s="43">
        <f t="shared" si="95"/>
        <v>49000</v>
      </c>
      <c r="I148" s="114">
        <f t="shared" ref="I148:M148" si="96">SUM(I149:I152)</f>
        <v>0</v>
      </c>
      <c r="J148" s="114">
        <f t="shared" si="96"/>
        <v>0</v>
      </c>
      <c r="K148" s="114">
        <f t="shared" si="96"/>
        <v>0</v>
      </c>
      <c r="L148" s="114">
        <f t="shared" si="96"/>
        <v>0</v>
      </c>
      <c r="M148" s="114">
        <f t="shared" si="96"/>
        <v>1116202</v>
      </c>
      <c r="N148" s="88"/>
      <c r="O148" s="200"/>
      <c r="P148" s="167">
        <f t="shared" si="82"/>
        <v>49000</v>
      </c>
      <c r="Q148" s="167">
        <f t="shared" si="83"/>
        <v>0</v>
      </c>
      <c r="R148" s="167">
        <f t="shared" si="84"/>
        <v>49000</v>
      </c>
      <c r="S148" s="167">
        <f t="shared" si="85"/>
        <v>0</v>
      </c>
    </row>
    <row r="149" spans="1:216" ht="18" customHeight="1" x14ac:dyDescent="0.35">
      <c r="A149" s="9"/>
      <c r="B149" s="10"/>
      <c r="C149" s="11" t="s">
        <v>55</v>
      </c>
      <c r="D149" s="36" t="s">
        <v>103</v>
      </c>
      <c r="E149" s="57">
        <f>[1]dj!$G$262</f>
        <v>0</v>
      </c>
      <c r="F149" s="57">
        <f>[2]dj!$G$246</f>
        <v>49000</v>
      </c>
      <c r="G149" s="57">
        <f>[1]dj!$G$263</f>
        <v>0</v>
      </c>
      <c r="H149" s="45">
        <f>[2]dj!$G$247</f>
        <v>49000</v>
      </c>
      <c r="I149" s="124"/>
      <c r="J149" s="124"/>
      <c r="K149" s="124"/>
      <c r="L149" s="134">
        <f t="shared" si="45"/>
        <v>0</v>
      </c>
      <c r="M149" s="124">
        <v>30741</v>
      </c>
      <c r="N149" s="88"/>
      <c r="O149" s="200"/>
      <c r="P149" s="167">
        <f t="shared" si="82"/>
        <v>49000</v>
      </c>
      <c r="Q149" s="167">
        <f t="shared" si="83"/>
        <v>0</v>
      </c>
      <c r="R149" s="167">
        <f t="shared" si="84"/>
        <v>49000</v>
      </c>
      <c r="S149" s="167">
        <f t="shared" si="85"/>
        <v>0</v>
      </c>
    </row>
    <row r="150" spans="1:216" ht="18" customHeight="1" x14ac:dyDescent="0.35">
      <c r="A150" s="9"/>
      <c r="B150" s="10"/>
      <c r="C150" s="11" t="s">
        <v>104</v>
      </c>
      <c r="D150" s="36" t="s">
        <v>56</v>
      </c>
      <c r="E150" s="57">
        <f>[1]dj!$G$264</f>
        <v>0</v>
      </c>
      <c r="F150" s="57">
        <f>[2]dj!$G$248</f>
        <v>0</v>
      </c>
      <c r="G150" s="57">
        <f>[1]dj!$G$265</f>
        <v>0</v>
      </c>
      <c r="H150" s="45">
        <f>[2]dj!$G$249</f>
        <v>0</v>
      </c>
      <c r="I150" s="124"/>
      <c r="J150" s="124"/>
      <c r="K150" s="124"/>
      <c r="L150" s="134">
        <f t="shared" si="45"/>
        <v>0</v>
      </c>
      <c r="M150" s="124">
        <v>924170</v>
      </c>
      <c r="N150" s="88"/>
      <c r="O150" s="200"/>
      <c r="P150" s="167">
        <f t="shared" si="82"/>
        <v>0</v>
      </c>
      <c r="Q150" s="167">
        <f t="shared" si="83"/>
        <v>0</v>
      </c>
      <c r="R150" s="167">
        <f t="shared" si="84"/>
        <v>0</v>
      </c>
      <c r="S150" s="167">
        <f t="shared" si="85"/>
        <v>0</v>
      </c>
    </row>
    <row r="151" spans="1:216" ht="18" customHeight="1" x14ac:dyDescent="0.35">
      <c r="A151" s="9"/>
      <c r="B151" s="10"/>
      <c r="C151" s="11" t="s">
        <v>105</v>
      </c>
      <c r="D151" s="36" t="s">
        <v>106</v>
      </c>
      <c r="E151" s="57">
        <f>[1]dj!$G$266</f>
        <v>0</v>
      </c>
      <c r="F151" s="57">
        <f>[2]dj!$G$250</f>
        <v>0</v>
      </c>
      <c r="G151" s="57">
        <f>[1]dj!$G$267</f>
        <v>0</v>
      </c>
      <c r="H151" s="45">
        <f>[2]dj!$G$251</f>
        <v>0</v>
      </c>
      <c r="I151" s="124"/>
      <c r="J151" s="124"/>
      <c r="K151" s="124"/>
      <c r="L151" s="134">
        <f t="shared" si="45"/>
        <v>0</v>
      </c>
      <c r="M151" s="124">
        <v>74322</v>
      </c>
      <c r="N151" s="88"/>
      <c r="O151" s="200"/>
      <c r="P151" s="167">
        <f t="shared" si="82"/>
        <v>0</v>
      </c>
      <c r="Q151" s="167">
        <f t="shared" si="83"/>
        <v>0</v>
      </c>
      <c r="R151" s="167">
        <f t="shared" si="84"/>
        <v>0</v>
      </c>
      <c r="S151" s="167">
        <f t="shared" si="85"/>
        <v>0</v>
      </c>
    </row>
    <row r="152" spans="1:216" ht="18" customHeight="1" x14ac:dyDescent="0.35">
      <c r="A152" s="9"/>
      <c r="B152" s="10"/>
      <c r="C152" s="11" t="s">
        <v>107</v>
      </c>
      <c r="D152" s="36" t="s">
        <v>217</v>
      </c>
      <c r="E152" s="57">
        <f>[1]dj!$G$268</f>
        <v>0</v>
      </c>
      <c r="F152" s="57">
        <f>[2]dj!$G$252</f>
        <v>0</v>
      </c>
      <c r="G152" s="57">
        <f>[1]dj!$G$269</f>
        <v>0</v>
      </c>
      <c r="H152" s="45">
        <f>[2]dj!$G$253</f>
        <v>0</v>
      </c>
      <c r="I152" s="124"/>
      <c r="J152" s="124"/>
      <c r="K152" s="124"/>
      <c r="L152" s="134">
        <f t="shared" si="45"/>
        <v>0</v>
      </c>
      <c r="M152" s="124">
        <v>86969</v>
      </c>
      <c r="N152" s="88"/>
      <c r="O152" s="200"/>
      <c r="P152" s="167">
        <f t="shared" si="82"/>
        <v>0</v>
      </c>
      <c r="Q152" s="167">
        <f t="shared" si="83"/>
        <v>0</v>
      </c>
      <c r="R152" s="167">
        <f t="shared" si="84"/>
        <v>0</v>
      </c>
      <c r="S152" s="167">
        <f t="shared" si="85"/>
        <v>0</v>
      </c>
    </row>
    <row r="153" spans="1:216" ht="24.75" customHeight="1" x14ac:dyDescent="0.35">
      <c r="A153" s="9"/>
      <c r="B153" s="10" t="s">
        <v>57</v>
      </c>
      <c r="C153" s="11"/>
      <c r="D153" s="35" t="s">
        <v>58</v>
      </c>
      <c r="E153" s="57">
        <f>[1]dj!$G$270</f>
        <v>0</v>
      </c>
      <c r="F153" s="57">
        <f>[2]dj!$G$254</f>
        <v>0</v>
      </c>
      <c r="G153" s="57">
        <f>[1]dj!$G$271</f>
        <v>0</v>
      </c>
      <c r="H153" s="45">
        <f>[2]dj!$G$255</f>
        <v>0</v>
      </c>
      <c r="I153" s="124"/>
      <c r="J153" s="124"/>
      <c r="K153" s="124"/>
      <c r="L153" s="134">
        <f t="shared" si="45"/>
        <v>0</v>
      </c>
      <c r="M153" s="124"/>
      <c r="N153" s="88"/>
      <c r="O153" s="200"/>
      <c r="P153" s="167">
        <f t="shared" si="82"/>
        <v>0</v>
      </c>
      <c r="Q153" s="167">
        <f t="shared" si="83"/>
        <v>0</v>
      </c>
      <c r="R153" s="167">
        <f t="shared" si="84"/>
        <v>0</v>
      </c>
      <c r="S153" s="167">
        <f t="shared" si="85"/>
        <v>0</v>
      </c>
    </row>
    <row r="154" spans="1:216" ht="37.5" customHeight="1" x14ac:dyDescent="0.35">
      <c r="A154" s="1">
        <v>84</v>
      </c>
      <c r="B154" s="2"/>
      <c r="C154" s="80"/>
      <c r="D154" s="81" t="s">
        <v>273</v>
      </c>
      <c r="E154" s="156">
        <f t="shared" ref="E154:H155" si="97">E155</f>
        <v>0</v>
      </c>
      <c r="F154" s="156">
        <f t="shared" si="97"/>
        <v>0</v>
      </c>
      <c r="G154" s="156">
        <f t="shared" si="97"/>
        <v>0</v>
      </c>
      <c r="H154" s="156">
        <f t="shared" si="97"/>
        <v>0</v>
      </c>
      <c r="I154" s="195">
        <f t="shared" ref="I154:M155" si="98">I155</f>
        <v>-964892</v>
      </c>
      <c r="J154" s="195">
        <f t="shared" si="98"/>
        <v>-964892</v>
      </c>
      <c r="K154" s="195">
        <f t="shared" si="98"/>
        <v>-964892</v>
      </c>
      <c r="L154" s="195">
        <f t="shared" si="98"/>
        <v>0</v>
      </c>
      <c r="M154" s="195">
        <f t="shared" si="98"/>
        <v>0</v>
      </c>
      <c r="N154" s="88"/>
      <c r="O154" s="200"/>
      <c r="P154" s="167">
        <f t="shared" si="82"/>
        <v>964892</v>
      </c>
      <c r="Q154" s="167">
        <f t="shared" si="83"/>
        <v>0</v>
      </c>
      <c r="R154" s="167">
        <f t="shared" si="84"/>
        <v>964892</v>
      </c>
      <c r="S154" s="167">
        <f t="shared" si="85"/>
        <v>0</v>
      </c>
    </row>
    <row r="155" spans="1:216" ht="24.75" customHeight="1" x14ac:dyDescent="0.35">
      <c r="A155" s="1">
        <v>85</v>
      </c>
      <c r="B155" s="2"/>
      <c r="C155" s="80"/>
      <c r="D155" s="202" t="s">
        <v>263</v>
      </c>
      <c r="E155" s="84">
        <f t="shared" si="97"/>
        <v>0</v>
      </c>
      <c r="F155" s="84">
        <f t="shared" si="97"/>
        <v>0</v>
      </c>
      <c r="G155" s="84">
        <f t="shared" si="97"/>
        <v>0</v>
      </c>
      <c r="H155" s="84">
        <f t="shared" si="97"/>
        <v>0</v>
      </c>
      <c r="I155" s="127">
        <f t="shared" si="98"/>
        <v>-964892</v>
      </c>
      <c r="J155" s="127">
        <f t="shared" si="98"/>
        <v>-964892</v>
      </c>
      <c r="K155" s="127">
        <f t="shared" si="98"/>
        <v>-964892</v>
      </c>
      <c r="L155" s="127">
        <f t="shared" si="98"/>
        <v>0</v>
      </c>
      <c r="M155" s="127">
        <f t="shared" si="98"/>
        <v>0</v>
      </c>
      <c r="N155" s="88"/>
      <c r="O155" s="200"/>
      <c r="P155" s="167">
        <f t="shared" si="82"/>
        <v>964892</v>
      </c>
      <c r="Q155" s="167">
        <f t="shared" si="83"/>
        <v>0</v>
      </c>
      <c r="R155" s="167">
        <f t="shared" si="84"/>
        <v>964892</v>
      </c>
      <c r="S155" s="167">
        <f t="shared" si="85"/>
        <v>0</v>
      </c>
    </row>
    <row r="156" spans="1:216" ht="24.75" customHeight="1" x14ac:dyDescent="0.35">
      <c r="A156" s="1"/>
      <c r="B156" s="2" t="s">
        <v>264</v>
      </c>
      <c r="C156" s="80"/>
      <c r="D156" s="81" t="s">
        <v>265</v>
      </c>
      <c r="E156" s="203">
        <f>E157+E158+E159</f>
        <v>0</v>
      </c>
      <c r="F156" s="203">
        <f t="shared" ref="F156:H156" si="99">F157+F158+F159</f>
        <v>0</v>
      </c>
      <c r="G156" s="203">
        <f t="shared" si="99"/>
        <v>0</v>
      </c>
      <c r="H156" s="203">
        <f t="shared" si="99"/>
        <v>0</v>
      </c>
      <c r="I156" s="204">
        <f>+I157+I158+I159</f>
        <v>-964892</v>
      </c>
      <c r="J156" s="204">
        <f t="shared" ref="J156:L156" si="100">+J157+J158+J159</f>
        <v>-964892</v>
      </c>
      <c r="K156" s="204">
        <f t="shared" si="100"/>
        <v>-964892</v>
      </c>
      <c r="L156" s="204">
        <f t="shared" si="100"/>
        <v>0</v>
      </c>
      <c r="M156" s="204">
        <f t="shared" ref="M156" si="101">M157+M158+M159</f>
        <v>0</v>
      </c>
      <c r="N156" s="88"/>
      <c r="O156" s="200"/>
      <c r="P156" s="167">
        <f t="shared" si="82"/>
        <v>964892</v>
      </c>
      <c r="Q156" s="167">
        <f t="shared" si="83"/>
        <v>0</v>
      </c>
      <c r="R156" s="167">
        <f t="shared" si="84"/>
        <v>964892</v>
      </c>
      <c r="S156" s="167">
        <f t="shared" si="85"/>
        <v>0</v>
      </c>
    </row>
    <row r="157" spans="1:216" s="108" customFormat="1" ht="24.75" customHeight="1" x14ac:dyDescent="0.35">
      <c r="A157" s="104"/>
      <c r="B157" s="105"/>
      <c r="C157" s="106" t="s">
        <v>266</v>
      </c>
      <c r="D157" s="107" t="s">
        <v>270</v>
      </c>
      <c r="E157" s="57"/>
      <c r="F157" s="57"/>
      <c r="G157" s="57"/>
      <c r="H157" s="110"/>
      <c r="I157" s="124">
        <v>-964892</v>
      </c>
      <c r="J157" s="124">
        <v>-964892</v>
      </c>
      <c r="K157" s="124">
        <v>-964892</v>
      </c>
      <c r="L157" s="134">
        <f t="shared" ref="L157:L159" si="102">J157-K157</f>
        <v>0</v>
      </c>
      <c r="M157" s="124"/>
      <c r="N157" s="88"/>
      <c r="O157" s="200"/>
      <c r="P157" s="167">
        <f t="shared" si="82"/>
        <v>964892</v>
      </c>
      <c r="Q157" s="167">
        <f t="shared" si="83"/>
        <v>0</v>
      </c>
      <c r="R157" s="167">
        <f t="shared" si="84"/>
        <v>964892</v>
      </c>
      <c r="S157" s="167">
        <f t="shared" si="85"/>
        <v>0</v>
      </c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</row>
    <row r="158" spans="1:216" s="108" customFormat="1" ht="24.75" customHeight="1" x14ac:dyDescent="0.35">
      <c r="A158" s="104"/>
      <c r="B158" s="105"/>
      <c r="C158" s="106" t="s">
        <v>267</v>
      </c>
      <c r="D158" s="107" t="s">
        <v>269</v>
      </c>
      <c r="E158" s="57"/>
      <c r="F158" s="57"/>
      <c r="G158" s="57"/>
      <c r="H158" s="110"/>
      <c r="I158" s="141"/>
      <c r="J158" s="141"/>
      <c r="K158" s="141"/>
      <c r="L158" s="134">
        <f t="shared" si="102"/>
        <v>0</v>
      </c>
      <c r="M158" s="141"/>
      <c r="N158" s="88"/>
      <c r="O158" s="200"/>
      <c r="P158" s="167">
        <f t="shared" si="82"/>
        <v>0</v>
      </c>
      <c r="Q158" s="167">
        <f t="shared" si="83"/>
        <v>0</v>
      </c>
      <c r="R158" s="167">
        <f t="shared" si="84"/>
        <v>0</v>
      </c>
      <c r="S158" s="167">
        <f t="shared" si="85"/>
        <v>0</v>
      </c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</row>
    <row r="159" spans="1:216" s="108" customFormat="1" ht="24.75" customHeight="1" x14ac:dyDescent="0.35">
      <c r="A159" s="104"/>
      <c r="B159" s="105"/>
      <c r="C159" s="106" t="s">
        <v>268</v>
      </c>
      <c r="D159" s="109" t="s">
        <v>314</v>
      </c>
      <c r="E159" s="57"/>
      <c r="F159" s="57"/>
      <c r="G159" s="57"/>
      <c r="H159" s="110"/>
      <c r="I159" s="141"/>
      <c r="J159" s="141"/>
      <c r="K159" s="141"/>
      <c r="L159" s="134">
        <f t="shared" si="102"/>
        <v>0</v>
      </c>
      <c r="M159" s="141"/>
      <c r="N159" s="88"/>
      <c r="O159" s="200"/>
      <c r="P159" s="167">
        <f t="shared" si="82"/>
        <v>0</v>
      </c>
      <c r="Q159" s="167">
        <f t="shared" si="83"/>
        <v>0</v>
      </c>
      <c r="R159" s="167">
        <f t="shared" si="84"/>
        <v>0</v>
      </c>
      <c r="S159" s="167">
        <f t="shared" si="85"/>
        <v>0</v>
      </c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</row>
    <row r="160" spans="1:216" s="25" customFormat="1" ht="24.75" customHeight="1" x14ac:dyDescent="0.35">
      <c r="A160" s="90"/>
      <c r="B160" s="91"/>
      <c r="C160" s="92"/>
      <c r="D160" s="93"/>
      <c r="E160" s="76"/>
      <c r="F160" s="76"/>
      <c r="G160" s="76"/>
      <c r="H160" s="76"/>
      <c r="I160" s="128"/>
      <c r="J160" s="128"/>
      <c r="K160" s="128"/>
      <c r="L160" s="150"/>
      <c r="M160" s="128"/>
      <c r="N160" s="88"/>
      <c r="O160" s="200"/>
      <c r="P160" s="167">
        <f t="shared" si="82"/>
        <v>0</v>
      </c>
      <c r="Q160" s="167">
        <f t="shared" si="83"/>
        <v>0</v>
      </c>
      <c r="R160" s="167">
        <f t="shared" si="84"/>
        <v>0</v>
      </c>
      <c r="S160" s="167">
        <f t="shared" si="85"/>
        <v>0</v>
      </c>
    </row>
    <row r="161" spans="1:19" s="25" customFormat="1" ht="31.7" customHeight="1" x14ac:dyDescent="0.35">
      <c r="A161" s="86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118"/>
      <c r="M161" s="207"/>
      <c r="N161" s="88"/>
      <c r="O161" s="200"/>
      <c r="P161" s="167">
        <f t="shared" si="82"/>
        <v>0</v>
      </c>
      <c r="Q161" s="167">
        <f t="shared" si="83"/>
        <v>0</v>
      </c>
      <c r="R161" s="167">
        <f t="shared" si="84"/>
        <v>0</v>
      </c>
      <c r="S161" s="167">
        <f t="shared" si="85"/>
        <v>0</v>
      </c>
    </row>
    <row r="162" spans="1:19" s="25" customFormat="1" ht="18" customHeight="1" x14ac:dyDescent="0.35">
      <c r="A162" s="94" t="s">
        <v>59</v>
      </c>
      <c r="B162" s="86"/>
      <c r="C162" s="86"/>
      <c r="D162" s="95"/>
      <c r="E162" s="76">
        <f t="shared" ref="E162:H162" si="103">E163-E10</f>
        <v>0</v>
      </c>
      <c r="F162" s="76">
        <f t="shared" si="103"/>
        <v>0</v>
      </c>
      <c r="G162" s="76">
        <f t="shared" si="103"/>
        <v>0</v>
      </c>
      <c r="H162" s="76">
        <f t="shared" si="103"/>
        <v>0</v>
      </c>
      <c r="I162" s="144">
        <f t="shared" ref="I162:K162" si="104">I163-I10</f>
        <v>0</v>
      </c>
      <c r="J162" s="144">
        <f t="shared" si="104"/>
        <v>0</v>
      </c>
      <c r="K162" s="144">
        <f t="shared" si="104"/>
        <v>0</v>
      </c>
      <c r="L162" s="144">
        <f>L10-L163</f>
        <v>0</v>
      </c>
      <c r="M162" s="144">
        <f>M163-M10</f>
        <v>0</v>
      </c>
      <c r="N162" s="88"/>
      <c r="O162" s="200"/>
      <c r="P162" s="167">
        <f t="shared" si="82"/>
        <v>0</v>
      </c>
      <c r="Q162" s="167">
        <f t="shared" si="83"/>
        <v>0</v>
      </c>
      <c r="R162" s="167">
        <f t="shared" si="84"/>
        <v>0</v>
      </c>
      <c r="S162" s="167">
        <f t="shared" si="85"/>
        <v>0</v>
      </c>
    </row>
    <row r="163" spans="1:19" ht="18" customHeight="1" x14ac:dyDescent="0.35">
      <c r="A163" s="26" t="s">
        <v>60</v>
      </c>
      <c r="B163" s="26"/>
      <c r="C163" s="26"/>
      <c r="D163" s="7" t="s">
        <v>61</v>
      </c>
      <c r="E163" s="79">
        <f>E164+E165+E166+E167</f>
        <v>253552000</v>
      </c>
      <c r="F163" s="79">
        <f t="shared" ref="F163:M163" si="105">F164+F165+F166+F167</f>
        <v>256911000</v>
      </c>
      <c r="G163" s="79">
        <f t="shared" si="105"/>
        <v>253552000</v>
      </c>
      <c r="H163" s="79">
        <f t="shared" si="105"/>
        <v>256911000</v>
      </c>
      <c r="I163" s="130">
        <f t="shared" si="105"/>
        <v>255010568</v>
      </c>
      <c r="J163" s="130">
        <f t="shared" si="105"/>
        <v>255010568</v>
      </c>
      <c r="K163" s="130">
        <f t="shared" si="105"/>
        <v>255010568</v>
      </c>
      <c r="L163" s="130">
        <f t="shared" si="105"/>
        <v>0</v>
      </c>
      <c r="M163" s="130">
        <f t="shared" si="105"/>
        <v>256410608</v>
      </c>
      <c r="N163" s="55"/>
      <c r="O163" s="201"/>
      <c r="P163" s="167">
        <f t="shared" si="82"/>
        <v>1900432</v>
      </c>
      <c r="Q163" s="167">
        <f t="shared" si="83"/>
        <v>0</v>
      </c>
      <c r="R163" s="167">
        <f t="shared" si="84"/>
        <v>1900432</v>
      </c>
      <c r="S163" s="167">
        <f t="shared" si="85"/>
        <v>0</v>
      </c>
    </row>
    <row r="164" spans="1:19" ht="18" customHeight="1" x14ac:dyDescent="0.35">
      <c r="A164" s="26" t="s">
        <v>62</v>
      </c>
      <c r="B164" s="26"/>
      <c r="C164" s="26"/>
      <c r="D164" s="7" t="s">
        <v>63</v>
      </c>
      <c r="E164" s="57"/>
      <c r="F164" s="57"/>
      <c r="G164" s="57"/>
      <c r="H164" s="57"/>
      <c r="I164" s="142"/>
      <c r="J164" s="142"/>
      <c r="K164" s="142"/>
      <c r="L164" s="142"/>
      <c r="M164" s="142"/>
      <c r="N164" s="88"/>
      <c r="O164" s="200"/>
      <c r="P164" s="167">
        <f t="shared" si="82"/>
        <v>0</v>
      </c>
      <c r="Q164" s="167">
        <f t="shared" si="83"/>
        <v>0</v>
      </c>
      <c r="R164" s="167">
        <f t="shared" si="84"/>
        <v>0</v>
      </c>
      <c r="S164" s="167">
        <f t="shared" si="85"/>
        <v>0</v>
      </c>
    </row>
    <row r="165" spans="1:19" ht="18" customHeight="1" x14ac:dyDescent="0.35">
      <c r="A165" s="26" t="s">
        <v>64</v>
      </c>
      <c r="B165" s="26"/>
      <c r="C165" s="26"/>
      <c r="D165" s="7" t="s">
        <v>65</v>
      </c>
      <c r="E165" s="57">
        <f>E10</f>
        <v>253552000</v>
      </c>
      <c r="F165" s="57">
        <f t="shared" ref="F165:M165" si="106">F10</f>
        <v>256911000</v>
      </c>
      <c r="G165" s="57">
        <f t="shared" si="106"/>
        <v>253552000</v>
      </c>
      <c r="H165" s="57">
        <f t="shared" si="106"/>
        <v>256911000</v>
      </c>
      <c r="I165" s="142">
        <f t="shared" si="106"/>
        <v>255010568</v>
      </c>
      <c r="J165" s="142">
        <f t="shared" si="106"/>
        <v>255010568</v>
      </c>
      <c r="K165" s="142">
        <f t="shared" si="106"/>
        <v>255010568</v>
      </c>
      <c r="L165" s="142">
        <f t="shared" si="106"/>
        <v>0</v>
      </c>
      <c r="M165" s="142">
        <f t="shared" si="106"/>
        <v>256410608</v>
      </c>
      <c r="N165" s="54"/>
      <c r="O165" s="200"/>
      <c r="P165" s="167">
        <f t="shared" si="82"/>
        <v>1900432</v>
      </c>
      <c r="Q165" s="167">
        <f t="shared" si="83"/>
        <v>0</v>
      </c>
      <c r="R165" s="167">
        <f t="shared" si="84"/>
        <v>1900432</v>
      </c>
      <c r="S165" s="167">
        <f t="shared" si="85"/>
        <v>0</v>
      </c>
    </row>
    <row r="166" spans="1:19" ht="18" customHeight="1" x14ac:dyDescent="0.35">
      <c r="A166" s="26" t="s">
        <v>66</v>
      </c>
      <c r="B166" s="26"/>
      <c r="C166" s="26"/>
      <c r="D166" s="7" t="s">
        <v>67</v>
      </c>
      <c r="E166" s="57"/>
      <c r="F166" s="57"/>
      <c r="G166" s="57"/>
      <c r="H166" s="57"/>
      <c r="I166" s="142"/>
      <c r="J166" s="142"/>
      <c r="K166" s="142"/>
      <c r="L166" s="142"/>
      <c r="M166" s="142"/>
      <c r="N166" s="88"/>
      <c r="O166" s="200"/>
      <c r="P166" s="167">
        <f t="shared" si="82"/>
        <v>0</v>
      </c>
      <c r="Q166" s="167">
        <f t="shared" si="83"/>
        <v>0</v>
      </c>
      <c r="R166" s="167">
        <f t="shared" si="84"/>
        <v>0</v>
      </c>
      <c r="S166" s="167">
        <f t="shared" si="85"/>
        <v>0</v>
      </c>
    </row>
    <row r="167" spans="1:19" ht="18" customHeight="1" x14ac:dyDescent="0.35">
      <c r="A167" s="69" t="s">
        <v>212</v>
      </c>
      <c r="B167" s="69"/>
      <c r="C167" s="69"/>
      <c r="D167" s="70" t="s">
        <v>213</v>
      </c>
      <c r="E167" s="57"/>
      <c r="F167" s="57"/>
      <c r="G167" s="57"/>
      <c r="H167" s="57"/>
      <c r="I167" s="142"/>
      <c r="J167" s="142"/>
      <c r="K167" s="142"/>
      <c r="L167" s="142"/>
      <c r="M167" s="142"/>
      <c r="N167" s="88"/>
      <c r="O167" s="200"/>
      <c r="P167" s="167">
        <f t="shared" si="82"/>
        <v>0</v>
      </c>
      <c r="Q167" s="167">
        <f t="shared" si="83"/>
        <v>0</v>
      </c>
      <c r="R167" s="167">
        <f t="shared" si="84"/>
        <v>0</v>
      </c>
      <c r="S167" s="167">
        <f t="shared" si="85"/>
        <v>0</v>
      </c>
    </row>
    <row r="168" spans="1:19" ht="18" customHeight="1" x14ac:dyDescent="0.35">
      <c r="A168" s="27"/>
      <c r="B168" s="27"/>
      <c r="C168" s="27"/>
      <c r="D168" s="37"/>
      <c r="E168" s="171"/>
      <c r="F168" s="171"/>
      <c r="G168" s="171"/>
      <c r="H168" s="50"/>
      <c r="I168" s="137"/>
      <c r="J168" s="137"/>
      <c r="K168" s="137"/>
      <c r="L168" s="137"/>
      <c r="M168" s="137"/>
      <c r="N168" s="88"/>
      <c r="O168" s="200"/>
      <c r="P168" s="167">
        <f t="shared" si="82"/>
        <v>0</v>
      </c>
      <c r="Q168" s="167">
        <f t="shared" si="83"/>
        <v>0</v>
      </c>
      <c r="R168" s="167">
        <f t="shared" si="84"/>
        <v>0</v>
      </c>
      <c r="S168" s="167">
        <f t="shared" si="85"/>
        <v>0</v>
      </c>
    </row>
    <row r="169" spans="1:19" ht="18" customHeight="1" x14ac:dyDescent="0.35">
      <c r="A169" s="27"/>
      <c r="B169" s="27"/>
      <c r="C169" s="27"/>
      <c r="D169" s="37"/>
      <c r="E169" s="171"/>
      <c r="F169" s="171">
        <v>0</v>
      </c>
      <c r="G169" s="171"/>
      <c r="H169" s="50">
        <v>0</v>
      </c>
      <c r="I169" s="120">
        <v>0</v>
      </c>
      <c r="J169" s="120">
        <v>0</v>
      </c>
      <c r="K169" s="120">
        <v>0</v>
      </c>
      <c r="L169" s="137"/>
      <c r="M169" s="120">
        <v>0</v>
      </c>
      <c r="N169" s="88"/>
      <c r="O169" s="200"/>
      <c r="P169" s="167">
        <f t="shared" si="82"/>
        <v>0</v>
      </c>
      <c r="Q169" s="167">
        <f t="shared" si="83"/>
        <v>0</v>
      </c>
      <c r="R169" s="167">
        <f t="shared" si="84"/>
        <v>0</v>
      </c>
      <c r="S169" s="167">
        <f t="shared" si="85"/>
        <v>0</v>
      </c>
    </row>
    <row r="170" spans="1:19" ht="68.25" customHeight="1" x14ac:dyDescent="0.35">
      <c r="A170" s="4" t="s">
        <v>1</v>
      </c>
      <c r="B170" s="5" t="s">
        <v>2</v>
      </c>
      <c r="C170" s="4" t="s">
        <v>3</v>
      </c>
      <c r="D170" s="6" t="s">
        <v>4</v>
      </c>
      <c r="E170" s="73" t="str">
        <f>E7</f>
        <v xml:space="preserve"> Credite de angajament initiale</v>
      </c>
      <c r="F170" s="73" t="str">
        <f t="shared" ref="F170:H170" si="107">F7</f>
        <v>Credite de angajament definitive</v>
      </c>
      <c r="G170" s="73" t="str">
        <f t="shared" si="107"/>
        <v>Credite bugetare initiale</v>
      </c>
      <c r="H170" s="73" t="str">
        <f t="shared" si="107"/>
        <v>Credite bugetare definitive</v>
      </c>
      <c r="I170" s="111" t="s">
        <v>42</v>
      </c>
      <c r="J170" s="111" t="s">
        <v>93</v>
      </c>
      <c r="K170" s="111" t="s">
        <v>94</v>
      </c>
      <c r="L170" s="111" t="s">
        <v>95</v>
      </c>
      <c r="M170" s="111" t="s">
        <v>96</v>
      </c>
      <c r="N170" s="88"/>
      <c r="O170" s="200"/>
      <c r="P170" s="167" t="e">
        <f t="shared" si="82"/>
        <v>#VALUE!</v>
      </c>
      <c r="Q170" s="167" t="e">
        <f t="shared" si="83"/>
        <v>#VALUE!</v>
      </c>
      <c r="R170" s="167" t="e">
        <f t="shared" si="84"/>
        <v>#VALUE!</v>
      </c>
      <c r="S170" s="167" t="e">
        <f t="shared" si="85"/>
        <v>#VALUE!</v>
      </c>
    </row>
    <row r="171" spans="1:19" ht="18" customHeight="1" x14ac:dyDescent="0.35">
      <c r="A171" s="215"/>
      <c r="B171" s="215"/>
      <c r="C171" s="215"/>
      <c r="D171" s="215"/>
      <c r="E171" s="169">
        <v>1</v>
      </c>
      <c r="F171" s="169">
        <v>2</v>
      </c>
      <c r="G171" s="169"/>
      <c r="H171" s="39">
        <v>2</v>
      </c>
      <c r="I171" s="132">
        <v>4</v>
      </c>
      <c r="J171" s="132">
        <v>5</v>
      </c>
      <c r="K171" s="132">
        <v>6</v>
      </c>
      <c r="L171" s="132" t="s">
        <v>43</v>
      </c>
      <c r="M171" s="132">
        <v>8</v>
      </c>
      <c r="N171" s="88"/>
      <c r="O171" s="200"/>
      <c r="P171" s="167">
        <f t="shared" si="82"/>
        <v>-2</v>
      </c>
      <c r="Q171" s="167">
        <f t="shared" si="83"/>
        <v>-1</v>
      </c>
      <c r="R171" s="167">
        <f t="shared" si="84"/>
        <v>-4</v>
      </c>
      <c r="S171" s="167">
        <f t="shared" si="85"/>
        <v>-1</v>
      </c>
    </row>
    <row r="172" spans="1:19" ht="18" customHeight="1" x14ac:dyDescent="0.35">
      <c r="A172" s="12" t="s">
        <v>68</v>
      </c>
      <c r="B172" s="12"/>
      <c r="C172" s="12"/>
      <c r="D172" s="36"/>
      <c r="E172" s="79">
        <f>E173+E181</f>
        <v>5740000</v>
      </c>
      <c r="F172" s="79">
        <f t="shared" ref="F172" si="108">F173+F181</f>
        <v>10085000</v>
      </c>
      <c r="G172" s="79">
        <f>G173+G181</f>
        <v>5740000</v>
      </c>
      <c r="H172" s="49">
        <f t="shared" ref="H172" si="109">H173+H181</f>
        <v>10085000</v>
      </c>
      <c r="I172" s="121">
        <f t="shared" ref="I172:K172" si="110">I173+I181</f>
        <v>10068580</v>
      </c>
      <c r="J172" s="121">
        <f t="shared" si="110"/>
        <v>10068580</v>
      </c>
      <c r="K172" s="121">
        <f t="shared" si="110"/>
        <v>10068580</v>
      </c>
      <c r="L172" s="134">
        <f t="shared" ref="L172:L175" si="111">J172-K172</f>
        <v>0</v>
      </c>
      <c r="M172" s="121">
        <f>M173+M181</f>
        <v>10337238</v>
      </c>
      <c r="N172" s="88"/>
      <c r="O172" s="200"/>
      <c r="P172" s="167">
        <f t="shared" si="82"/>
        <v>16420</v>
      </c>
      <c r="Q172" s="167">
        <f t="shared" si="83"/>
        <v>0</v>
      </c>
      <c r="R172" s="167">
        <f t="shared" si="84"/>
        <v>16420</v>
      </c>
      <c r="S172" s="167">
        <f t="shared" si="85"/>
        <v>0</v>
      </c>
    </row>
    <row r="173" spans="1:19" ht="22.7" customHeight="1" x14ac:dyDescent="0.35">
      <c r="A173" s="9"/>
      <c r="B173" s="10"/>
      <c r="C173" s="11"/>
      <c r="D173" s="35" t="s">
        <v>69</v>
      </c>
      <c r="E173" s="51">
        <f>E174</f>
        <v>5740000</v>
      </c>
      <c r="F173" s="51">
        <f t="shared" ref="F173" si="112">F174</f>
        <v>10085000</v>
      </c>
      <c r="G173" s="51">
        <f>G174</f>
        <v>5740000</v>
      </c>
      <c r="H173" s="51">
        <f t="shared" ref="H173" si="113">H174</f>
        <v>10085000</v>
      </c>
      <c r="I173" s="158">
        <f t="shared" ref="I173:K173" si="114">I174</f>
        <v>10068580</v>
      </c>
      <c r="J173" s="158">
        <f t="shared" si="114"/>
        <v>10068580</v>
      </c>
      <c r="K173" s="158">
        <f t="shared" si="114"/>
        <v>10068580</v>
      </c>
      <c r="L173" s="134">
        <f t="shared" si="111"/>
        <v>0</v>
      </c>
      <c r="M173" s="158">
        <f>M174</f>
        <v>10337238</v>
      </c>
      <c r="N173" s="88"/>
      <c r="O173" s="200"/>
      <c r="P173" s="167">
        <f t="shared" si="82"/>
        <v>16420</v>
      </c>
      <c r="Q173" s="167">
        <f t="shared" si="83"/>
        <v>0</v>
      </c>
      <c r="R173" s="167">
        <f t="shared" si="84"/>
        <v>16420</v>
      </c>
      <c r="S173" s="167">
        <f t="shared" si="85"/>
        <v>0</v>
      </c>
    </row>
    <row r="174" spans="1:19" ht="23.25" customHeight="1" x14ac:dyDescent="0.35">
      <c r="A174" s="9">
        <v>20</v>
      </c>
      <c r="B174" s="10"/>
      <c r="C174" s="11"/>
      <c r="D174" s="35" t="s">
        <v>15</v>
      </c>
      <c r="E174" s="52">
        <f>E177+E178+E179+E175</f>
        <v>5740000</v>
      </c>
      <c r="F174" s="52">
        <f t="shared" ref="F174" si="115">F177+F178+F179+F175</f>
        <v>10085000</v>
      </c>
      <c r="G174" s="52">
        <f>G177+G178+G179+G175</f>
        <v>5740000</v>
      </c>
      <c r="H174" s="52">
        <f t="shared" ref="H174" si="116">H177+H178+H179+H175</f>
        <v>10085000</v>
      </c>
      <c r="I174" s="122">
        <f t="shared" ref="I174:K174" si="117">I177+I178+I179+I175</f>
        <v>10068580</v>
      </c>
      <c r="J174" s="122">
        <f t="shared" si="117"/>
        <v>10068580</v>
      </c>
      <c r="K174" s="122">
        <f t="shared" si="117"/>
        <v>10068580</v>
      </c>
      <c r="L174" s="134">
        <f t="shared" si="111"/>
        <v>0</v>
      </c>
      <c r="M174" s="122">
        <f>M177+M178+M179+M175</f>
        <v>10337238</v>
      </c>
      <c r="N174" s="88"/>
      <c r="O174" s="200"/>
      <c r="P174" s="167">
        <f t="shared" si="82"/>
        <v>16420</v>
      </c>
      <c r="Q174" s="167">
        <f t="shared" si="83"/>
        <v>0</v>
      </c>
      <c r="R174" s="167">
        <f t="shared" si="84"/>
        <v>16420</v>
      </c>
      <c r="S174" s="167">
        <f t="shared" si="85"/>
        <v>0</v>
      </c>
    </row>
    <row r="175" spans="1:19" ht="23.25" customHeight="1" x14ac:dyDescent="0.35">
      <c r="A175" s="9"/>
      <c r="B175" s="10" t="s">
        <v>140</v>
      </c>
      <c r="C175" s="11"/>
      <c r="D175" s="35" t="s">
        <v>16</v>
      </c>
      <c r="E175" s="52">
        <f>E176</f>
        <v>2400000</v>
      </c>
      <c r="F175" s="52">
        <f t="shared" ref="F175" si="118">F176</f>
        <v>3816000</v>
      </c>
      <c r="G175" s="52">
        <f>G176</f>
        <v>2400000</v>
      </c>
      <c r="H175" s="52">
        <f t="shared" ref="H175" si="119">H176</f>
        <v>3816000</v>
      </c>
      <c r="I175" s="122">
        <f t="shared" ref="I175:K175" si="120">I176</f>
        <v>3813274</v>
      </c>
      <c r="J175" s="122">
        <f t="shared" si="120"/>
        <v>3813274</v>
      </c>
      <c r="K175" s="122">
        <f t="shared" si="120"/>
        <v>3813274</v>
      </c>
      <c r="L175" s="134">
        <f t="shared" si="111"/>
        <v>0</v>
      </c>
      <c r="M175" s="122">
        <f>M176</f>
        <v>3890676</v>
      </c>
      <c r="N175" s="88"/>
      <c r="O175" s="200"/>
      <c r="P175" s="167">
        <f t="shared" si="82"/>
        <v>2726</v>
      </c>
      <c r="Q175" s="167">
        <f t="shared" si="83"/>
        <v>0</v>
      </c>
      <c r="R175" s="167">
        <f t="shared" si="84"/>
        <v>2726</v>
      </c>
      <c r="S175" s="167">
        <f t="shared" si="85"/>
        <v>0</v>
      </c>
    </row>
    <row r="176" spans="1:19" ht="23.25" customHeight="1" x14ac:dyDescent="0.35">
      <c r="A176" s="9"/>
      <c r="B176" s="10"/>
      <c r="C176" s="11" t="s">
        <v>271</v>
      </c>
      <c r="D176" s="35" t="s">
        <v>19</v>
      </c>
      <c r="E176" s="57">
        <f>[1]dj!$G$299</f>
        <v>2400000</v>
      </c>
      <c r="F176" s="79">
        <f>[2]dj!$G$283</f>
        <v>3816000</v>
      </c>
      <c r="G176" s="57">
        <f>[1]dj!$G$300</f>
        <v>2400000</v>
      </c>
      <c r="H176" s="79">
        <f>[2]dj!$G$284</f>
        <v>3816000</v>
      </c>
      <c r="I176" s="130">
        <v>3813274</v>
      </c>
      <c r="J176" s="130">
        <v>3813274</v>
      </c>
      <c r="K176" s="130">
        <v>3813274</v>
      </c>
      <c r="L176" s="134">
        <f>J176-K176</f>
        <v>0</v>
      </c>
      <c r="M176" s="130">
        <v>3890676</v>
      </c>
      <c r="N176" s="88"/>
      <c r="O176" s="200"/>
      <c r="P176" s="167">
        <f t="shared" si="82"/>
        <v>2726</v>
      </c>
      <c r="Q176" s="167">
        <f t="shared" si="83"/>
        <v>0</v>
      </c>
      <c r="R176" s="167">
        <f t="shared" si="84"/>
        <v>2726</v>
      </c>
      <c r="S176" s="167">
        <f t="shared" si="85"/>
        <v>0</v>
      </c>
    </row>
    <row r="177" spans="1:216" ht="39.75" customHeight="1" x14ac:dyDescent="0.35">
      <c r="A177" s="9"/>
      <c r="B177" s="10" t="s">
        <v>175</v>
      </c>
      <c r="C177" s="11"/>
      <c r="D177" s="36" t="s">
        <v>176</v>
      </c>
      <c r="E177" s="57">
        <f>[1]dj!$G$301</f>
        <v>40000</v>
      </c>
      <c r="F177" s="57">
        <f>[2]dj!$G$285</f>
        <v>104000</v>
      </c>
      <c r="G177" s="57">
        <f>[1]dj!$G$302</f>
        <v>40000</v>
      </c>
      <c r="H177" s="45">
        <f>[2]dj!$G$286</f>
        <v>104000</v>
      </c>
      <c r="I177" s="124">
        <v>98427</v>
      </c>
      <c r="J177" s="124">
        <v>98427</v>
      </c>
      <c r="K177" s="124">
        <v>98427</v>
      </c>
      <c r="L177" s="134">
        <f t="shared" ref="L177:L186" si="121">J177-K177</f>
        <v>0</v>
      </c>
      <c r="M177" s="124">
        <v>96570</v>
      </c>
      <c r="N177" s="88"/>
      <c r="O177" s="200"/>
      <c r="P177" s="167">
        <f t="shared" si="82"/>
        <v>5573</v>
      </c>
      <c r="Q177" s="167">
        <f t="shared" si="83"/>
        <v>0</v>
      </c>
      <c r="R177" s="167">
        <f t="shared" si="84"/>
        <v>5573</v>
      </c>
      <c r="S177" s="167">
        <f t="shared" si="85"/>
        <v>0</v>
      </c>
    </row>
    <row r="178" spans="1:216" ht="34.15" customHeight="1" x14ac:dyDescent="0.35">
      <c r="A178" s="9"/>
      <c r="B178" s="10" t="s">
        <v>191</v>
      </c>
      <c r="C178" s="11"/>
      <c r="D178" s="35" t="s">
        <v>190</v>
      </c>
      <c r="E178" s="57">
        <f>[1]dj!$G$303</f>
        <v>3000000</v>
      </c>
      <c r="F178" s="57">
        <f>[2]dj!$G$287</f>
        <v>5759000</v>
      </c>
      <c r="G178" s="57">
        <f>[1]dj!$G$304</f>
        <v>3000000</v>
      </c>
      <c r="H178" s="45">
        <f>[2]dj!$G$288</f>
        <v>5759000</v>
      </c>
      <c r="I178" s="124">
        <v>5758426</v>
      </c>
      <c r="J178" s="124">
        <v>5758426</v>
      </c>
      <c r="K178" s="124">
        <v>5758426</v>
      </c>
      <c r="L178" s="134">
        <f t="shared" si="121"/>
        <v>0</v>
      </c>
      <c r="M178" s="124">
        <v>5941196</v>
      </c>
      <c r="N178" s="88"/>
      <c r="O178" s="200"/>
      <c r="P178" s="167">
        <f t="shared" si="82"/>
        <v>574</v>
      </c>
      <c r="Q178" s="167">
        <f t="shared" si="83"/>
        <v>0</v>
      </c>
      <c r="R178" s="167">
        <f t="shared" si="84"/>
        <v>574</v>
      </c>
      <c r="S178" s="167">
        <f t="shared" si="85"/>
        <v>0</v>
      </c>
    </row>
    <row r="179" spans="1:216" ht="34.15" customHeight="1" x14ac:dyDescent="0.35">
      <c r="A179" s="16"/>
      <c r="B179" s="71" t="s">
        <v>177</v>
      </c>
      <c r="C179" s="72"/>
      <c r="D179" s="96" t="s">
        <v>31</v>
      </c>
      <c r="E179" s="205">
        <f>E180</f>
        <v>300000</v>
      </c>
      <c r="F179" s="205">
        <f t="shared" ref="F179:H179" si="122">F180</f>
        <v>406000</v>
      </c>
      <c r="G179" s="205">
        <f t="shared" si="122"/>
        <v>300000</v>
      </c>
      <c r="H179" s="205">
        <f t="shared" si="122"/>
        <v>406000</v>
      </c>
      <c r="I179" s="196">
        <f>I180</f>
        <v>398453</v>
      </c>
      <c r="J179" s="196">
        <f t="shared" ref="J179:M179" si="123">J180</f>
        <v>398453</v>
      </c>
      <c r="K179" s="196">
        <f t="shared" si="123"/>
        <v>398453</v>
      </c>
      <c r="L179" s="134">
        <f t="shared" si="121"/>
        <v>0</v>
      </c>
      <c r="M179" s="196">
        <f t="shared" si="123"/>
        <v>408796</v>
      </c>
      <c r="N179" s="88"/>
      <c r="O179" s="200"/>
      <c r="P179" s="167">
        <f t="shared" si="82"/>
        <v>7547</v>
      </c>
      <c r="Q179" s="167">
        <f t="shared" si="83"/>
        <v>0</v>
      </c>
      <c r="R179" s="167">
        <f t="shared" si="84"/>
        <v>7547</v>
      </c>
      <c r="S179" s="167">
        <f t="shared" si="85"/>
        <v>0</v>
      </c>
    </row>
    <row r="180" spans="1:216" ht="34.15" customHeight="1" x14ac:dyDescent="0.35">
      <c r="A180" s="16"/>
      <c r="B180" s="71"/>
      <c r="C180" s="72" t="s">
        <v>186</v>
      </c>
      <c r="D180" s="96" t="s">
        <v>187</v>
      </c>
      <c r="E180" s="57">
        <f>[1]dj!$G$307</f>
        <v>300000</v>
      </c>
      <c r="F180" s="57">
        <f>[2]dj!$G$291</f>
        <v>406000</v>
      </c>
      <c r="G180" s="57">
        <f>[1]dj!$G$308</f>
        <v>300000</v>
      </c>
      <c r="H180" s="45">
        <f>[2]dj!$G$292</f>
        <v>406000</v>
      </c>
      <c r="I180" s="124">
        <v>398453</v>
      </c>
      <c r="J180" s="124">
        <v>398453</v>
      </c>
      <c r="K180" s="124">
        <v>398453</v>
      </c>
      <c r="L180" s="134">
        <f t="shared" si="121"/>
        <v>0</v>
      </c>
      <c r="M180" s="124">
        <v>408796</v>
      </c>
      <c r="N180" s="88"/>
      <c r="O180" s="200"/>
      <c r="P180" s="167">
        <f t="shared" si="82"/>
        <v>7547</v>
      </c>
      <c r="Q180" s="167">
        <f t="shared" si="83"/>
        <v>0</v>
      </c>
      <c r="R180" s="167">
        <f t="shared" si="84"/>
        <v>7547</v>
      </c>
      <c r="S180" s="167">
        <f t="shared" si="85"/>
        <v>0</v>
      </c>
    </row>
    <row r="181" spans="1:216" ht="34.15" customHeight="1" x14ac:dyDescent="0.35">
      <c r="A181" s="1">
        <v>84</v>
      </c>
      <c r="B181" s="2"/>
      <c r="C181" s="80"/>
      <c r="D181" s="81" t="s">
        <v>273</v>
      </c>
      <c r="E181" s="157">
        <f t="shared" ref="E181:H182" si="124">E182</f>
        <v>0</v>
      </c>
      <c r="F181" s="157">
        <f t="shared" si="124"/>
        <v>0</v>
      </c>
      <c r="G181" s="157">
        <f t="shared" si="124"/>
        <v>0</v>
      </c>
      <c r="H181" s="157">
        <f t="shared" si="124"/>
        <v>0</v>
      </c>
      <c r="I181" s="208">
        <f t="shared" ref="I181:M182" si="125">I182</f>
        <v>0</v>
      </c>
      <c r="J181" s="208">
        <f t="shared" si="125"/>
        <v>0</v>
      </c>
      <c r="K181" s="208">
        <f t="shared" si="125"/>
        <v>0</v>
      </c>
      <c r="L181" s="134">
        <f t="shared" si="121"/>
        <v>0</v>
      </c>
      <c r="M181" s="208">
        <f t="shared" si="125"/>
        <v>0</v>
      </c>
      <c r="N181" s="88"/>
      <c r="O181" s="200"/>
      <c r="P181" s="167">
        <f t="shared" si="82"/>
        <v>0</v>
      </c>
      <c r="Q181" s="167">
        <f t="shared" si="83"/>
        <v>0</v>
      </c>
      <c r="R181" s="167">
        <f t="shared" si="84"/>
        <v>0</v>
      </c>
      <c r="S181" s="167">
        <f t="shared" si="85"/>
        <v>0</v>
      </c>
    </row>
    <row r="182" spans="1:216" ht="34.15" customHeight="1" x14ac:dyDescent="0.35">
      <c r="A182" s="1">
        <v>85</v>
      </c>
      <c r="B182" s="2"/>
      <c r="C182" s="80"/>
      <c r="D182" s="202" t="s">
        <v>263</v>
      </c>
      <c r="E182" s="84">
        <f t="shared" si="124"/>
        <v>0</v>
      </c>
      <c r="F182" s="84">
        <f t="shared" si="124"/>
        <v>0</v>
      </c>
      <c r="G182" s="84">
        <f t="shared" si="124"/>
        <v>0</v>
      </c>
      <c r="H182" s="84">
        <f t="shared" si="124"/>
        <v>0</v>
      </c>
      <c r="I182" s="127">
        <f t="shared" si="125"/>
        <v>0</v>
      </c>
      <c r="J182" s="127">
        <f t="shared" si="125"/>
        <v>0</v>
      </c>
      <c r="K182" s="127">
        <f t="shared" si="125"/>
        <v>0</v>
      </c>
      <c r="L182" s="134">
        <f t="shared" si="121"/>
        <v>0</v>
      </c>
      <c r="M182" s="127">
        <f t="shared" si="125"/>
        <v>0</v>
      </c>
      <c r="N182" s="88"/>
      <c r="O182" s="200"/>
      <c r="P182" s="167">
        <f t="shared" si="82"/>
        <v>0</v>
      </c>
      <c r="Q182" s="167">
        <f t="shared" si="83"/>
        <v>0</v>
      </c>
      <c r="R182" s="167">
        <f t="shared" si="84"/>
        <v>0</v>
      </c>
      <c r="S182" s="167">
        <f t="shared" si="85"/>
        <v>0</v>
      </c>
    </row>
    <row r="183" spans="1:216" ht="34.15" customHeight="1" x14ac:dyDescent="0.35">
      <c r="A183" s="1"/>
      <c r="B183" s="2" t="s">
        <v>264</v>
      </c>
      <c r="C183" s="80"/>
      <c r="D183" s="81" t="s">
        <v>265</v>
      </c>
      <c r="E183" s="203">
        <f t="shared" ref="E183:H183" si="126">E184+E185+E186+E187</f>
        <v>0</v>
      </c>
      <c r="F183" s="203">
        <f t="shared" si="126"/>
        <v>0</v>
      </c>
      <c r="G183" s="203">
        <f t="shared" si="126"/>
        <v>0</v>
      </c>
      <c r="H183" s="203">
        <f t="shared" si="126"/>
        <v>0</v>
      </c>
      <c r="I183" s="204">
        <f t="shared" ref="I183:M183" si="127">I184+I185+I186+I187</f>
        <v>0</v>
      </c>
      <c r="J183" s="204">
        <f t="shared" si="127"/>
        <v>0</v>
      </c>
      <c r="K183" s="204">
        <f t="shared" si="127"/>
        <v>0</v>
      </c>
      <c r="L183" s="134">
        <f t="shared" si="121"/>
        <v>0</v>
      </c>
      <c r="M183" s="204">
        <f t="shared" si="127"/>
        <v>0</v>
      </c>
      <c r="N183" s="88"/>
      <c r="O183" s="200"/>
      <c r="P183" s="167">
        <f t="shared" si="82"/>
        <v>0</v>
      </c>
      <c r="Q183" s="167">
        <f t="shared" si="83"/>
        <v>0</v>
      </c>
      <c r="R183" s="167">
        <f t="shared" si="84"/>
        <v>0</v>
      </c>
      <c r="S183" s="167">
        <f t="shared" si="85"/>
        <v>0</v>
      </c>
    </row>
    <row r="184" spans="1:216" ht="34.15" customHeight="1" x14ac:dyDescent="0.35">
      <c r="A184" s="1"/>
      <c r="B184" s="2"/>
      <c r="C184" s="82" t="s">
        <v>266</v>
      </c>
      <c r="D184" s="81" t="s">
        <v>270</v>
      </c>
      <c r="E184" s="57"/>
      <c r="F184" s="57"/>
      <c r="G184" s="57"/>
      <c r="H184" s="45"/>
      <c r="I184" s="124"/>
      <c r="J184" s="124"/>
      <c r="K184" s="146"/>
      <c r="L184" s="134">
        <f t="shared" si="121"/>
        <v>0</v>
      </c>
      <c r="M184" s="124"/>
      <c r="N184" s="88"/>
      <c r="O184" s="200"/>
      <c r="P184" s="167">
        <f t="shared" si="82"/>
        <v>0</v>
      </c>
      <c r="Q184" s="167">
        <f t="shared" si="83"/>
        <v>0</v>
      </c>
      <c r="R184" s="167">
        <f t="shared" si="84"/>
        <v>0</v>
      </c>
      <c r="S184" s="167">
        <f t="shared" si="85"/>
        <v>0</v>
      </c>
    </row>
    <row r="185" spans="1:216" ht="34.15" customHeight="1" x14ac:dyDescent="0.35">
      <c r="A185" s="1"/>
      <c r="B185" s="2"/>
      <c r="C185" s="82" t="s">
        <v>267</v>
      </c>
      <c r="D185" s="81" t="s">
        <v>269</v>
      </c>
      <c r="E185" s="57"/>
      <c r="F185" s="57"/>
      <c r="G185" s="57"/>
      <c r="H185" s="45"/>
      <c r="I185" s="124"/>
      <c r="J185" s="124"/>
      <c r="K185" s="146"/>
      <c r="L185" s="134">
        <f t="shared" si="121"/>
        <v>0</v>
      </c>
      <c r="M185" s="124"/>
      <c r="N185" s="88"/>
      <c r="O185" s="200"/>
      <c r="P185" s="167">
        <f t="shared" si="82"/>
        <v>0</v>
      </c>
      <c r="Q185" s="167">
        <f t="shared" si="83"/>
        <v>0</v>
      </c>
      <c r="R185" s="167">
        <f t="shared" si="84"/>
        <v>0</v>
      </c>
      <c r="S185" s="167">
        <f t="shared" si="85"/>
        <v>0</v>
      </c>
    </row>
    <row r="186" spans="1:216" ht="34.15" customHeight="1" x14ac:dyDescent="0.35">
      <c r="A186" s="1"/>
      <c r="B186" s="2"/>
      <c r="C186" s="82" t="s">
        <v>268</v>
      </c>
      <c r="D186" s="83" t="s">
        <v>314</v>
      </c>
      <c r="E186" s="57"/>
      <c r="F186" s="57"/>
      <c r="G186" s="57"/>
      <c r="H186" s="45"/>
      <c r="I186" s="124"/>
      <c r="J186" s="124"/>
      <c r="K186" s="146"/>
      <c r="L186" s="134">
        <f t="shared" si="121"/>
        <v>0</v>
      </c>
      <c r="M186" s="124"/>
      <c r="N186" s="88"/>
      <c r="O186" s="200"/>
      <c r="P186" s="167">
        <f t="shared" si="82"/>
        <v>0</v>
      </c>
      <c r="Q186" s="167">
        <f t="shared" si="83"/>
        <v>0</v>
      </c>
      <c r="R186" s="167">
        <f t="shared" si="84"/>
        <v>0</v>
      </c>
      <c r="S186" s="167">
        <f t="shared" si="85"/>
        <v>0</v>
      </c>
    </row>
    <row r="187" spans="1:216" ht="34.15" customHeight="1" x14ac:dyDescent="0.35">
      <c r="A187" s="100"/>
      <c r="B187" s="101"/>
      <c r="C187" s="102"/>
      <c r="D187" s="103"/>
      <c r="E187" s="76"/>
      <c r="F187" s="76"/>
      <c r="G187" s="76"/>
      <c r="H187" s="53"/>
      <c r="I187" s="123"/>
      <c r="J187" s="123"/>
      <c r="K187" s="147"/>
      <c r="L187" s="150"/>
      <c r="M187" s="123"/>
      <c r="N187" s="88"/>
      <c r="O187" s="200"/>
      <c r="P187" s="167">
        <f t="shared" si="82"/>
        <v>0</v>
      </c>
      <c r="Q187" s="167">
        <f t="shared" si="83"/>
        <v>0</v>
      </c>
      <c r="R187" s="167">
        <f t="shared" si="84"/>
        <v>0</v>
      </c>
      <c r="S187" s="167">
        <f t="shared" si="85"/>
        <v>0</v>
      </c>
    </row>
    <row r="188" spans="1:216" s="87" customFormat="1" ht="23.25" customHeight="1" x14ac:dyDescent="0.35">
      <c r="A188" s="28"/>
      <c r="B188" s="29"/>
      <c r="C188" s="30"/>
      <c r="D188" s="38"/>
      <c r="E188" s="76"/>
      <c r="F188" s="76"/>
      <c r="G188" s="76"/>
      <c r="H188" s="53"/>
      <c r="I188" s="138"/>
      <c r="J188" s="138"/>
      <c r="K188" s="138"/>
      <c r="L188" s="138"/>
      <c r="M188" s="138"/>
      <c r="N188" s="88"/>
      <c r="O188" s="206"/>
      <c r="P188" s="167">
        <f t="shared" si="82"/>
        <v>0</v>
      </c>
      <c r="Q188" s="167">
        <f t="shared" si="83"/>
        <v>0</v>
      </c>
      <c r="R188" s="167">
        <f t="shared" si="84"/>
        <v>0</v>
      </c>
      <c r="S188" s="167">
        <f t="shared" si="85"/>
        <v>0</v>
      </c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  <c r="BV188" s="86"/>
      <c r="BW188" s="86"/>
      <c r="BX188" s="86"/>
      <c r="BY188" s="86"/>
      <c r="BZ188" s="86"/>
      <c r="CA188" s="86"/>
      <c r="CB188" s="86"/>
      <c r="CC188" s="86"/>
      <c r="CD188" s="86"/>
      <c r="CE188" s="86"/>
      <c r="CF188" s="86"/>
      <c r="CG188" s="86"/>
      <c r="CH188" s="86"/>
      <c r="CI188" s="86"/>
      <c r="CJ188" s="86"/>
      <c r="CK188" s="86"/>
      <c r="CL188" s="86"/>
      <c r="CM188" s="86"/>
      <c r="CN188" s="86"/>
      <c r="CO188" s="86"/>
      <c r="CP188" s="86"/>
      <c r="CQ188" s="86"/>
      <c r="CR188" s="86"/>
      <c r="CS188" s="86"/>
      <c r="CT188" s="86"/>
      <c r="CU188" s="86"/>
      <c r="CV188" s="86"/>
      <c r="CW188" s="86"/>
      <c r="CX188" s="86"/>
      <c r="CY188" s="86"/>
      <c r="CZ188" s="86"/>
      <c r="DA188" s="86"/>
      <c r="DB188" s="86"/>
      <c r="DC188" s="86"/>
      <c r="DD188" s="86"/>
      <c r="DE188" s="86"/>
      <c r="DF188" s="86"/>
      <c r="DG188" s="86"/>
      <c r="DH188" s="86"/>
      <c r="DI188" s="86"/>
      <c r="DJ188" s="86"/>
      <c r="DK188" s="86"/>
      <c r="DL188" s="86"/>
      <c r="DM188" s="86"/>
      <c r="DN188" s="86"/>
      <c r="DO188" s="86"/>
      <c r="DP188" s="86"/>
      <c r="DQ188" s="86"/>
      <c r="DR188" s="86"/>
      <c r="DS188" s="86"/>
      <c r="DT188" s="86"/>
      <c r="DU188" s="86"/>
      <c r="DV188" s="86"/>
      <c r="DW188" s="86"/>
      <c r="DX188" s="86"/>
      <c r="DY188" s="86"/>
      <c r="DZ188" s="86"/>
      <c r="EA188" s="86"/>
      <c r="EB188" s="86"/>
      <c r="EC188" s="86"/>
      <c r="ED188" s="86"/>
      <c r="EE188" s="86"/>
      <c r="EF188" s="86"/>
      <c r="EG188" s="86"/>
      <c r="EH188" s="86"/>
      <c r="EI188" s="86"/>
      <c r="EJ188" s="86"/>
      <c r="EK188" s="86"/>
      <c r="EL188" s="86"/>
      <c r="EM188" s="86"/>
      <c r="EN188" s="86"/>
      <c r="EO188" s="86"/>
      <c r="EP188" s="86"/>
      <c r="EQ188" s="86"/>
      <c r="ER188" s="86"/>
      <c r="ES188" s="86"/>
      <c r="ET188" s="86"/>
      <c r="EU188" s="86"/>
      <c r="EV188" s="86"/>
      <c r="EW188" s="86"/>
      <c r="EX188" s="86"/>
      <c r="EY188" s="86"/>
      <c r="EZ188" s="86"/>
      <c r="FA188" s="86"/>
      <c r="FB188" s="86"/>
      <c r="FC188" s="86"/>
      <c r="FD188" s="86"/>
      <c r="FE188" s="86"/>
      <c r="FF188" s="86"/>
      <c r="FG188" s="86"/>
      <c r="FH188" s="86"/>
      <c r="FI188" s="86"/>
      <c r="FJ188" s="86"/>
      <c r="FK188" s="86"/>
      <c r="FL188" s="86"/>
      <c r="FM188" s="86"/>
      <c r="FN188" s="86"/>
      <c r="FO188" s="86"/>
      <c r="FP188" s="86"/>
      <c r="FQ188" s="86"/>
      <c r="FR188" s="86"/>
      <c r="FS188" s="86"/>
      <c r="FT188" s="86"/>
      <c r="FU188" s="86"/>
      <c r="FV188" s="86"/>
      <c r="FW188" s="86"/>
      <c r="FX188" s="86"/>
      <c r="FY188" s="86"/>
      <c r="FZ188" s="86"/>
      <c r="GA188" s="86"/>
      <c r="GB188" s="86"/>
      <c r="GC188" s="86"/>
      <c r="GD188" s="86"/>
      <c r="GE188" s="86"/>
      <c r="GF188" s="86"/>
      <c r="GG188" s="86"/>
      <c r="GH188" s="86"/>
      <c r="GI188" s="86"/>
      <c r="GJ188" s="86"/>
      <c r="GK188" s="86"/>
      <c r="GL188" s="86"/>
      <c r="GM188" s="86"/>
      <c r="GN188" s="86"/>
      <c r="GO188" s="86"/>
      <c r="GP188" s="86"/>
      <c r="GQ188" s="86"/>
      <c r="GR188" s="86"/>
      <c r="GS188" s="86"/>
      <c r="GT188" s="86"/>
      <c r="GU188" s="86"/>
      <c r="GV188" s="86"/>
      <c r="GW188" s="86"/>
      <c r="GX188" s="86"/>
      <c r="GY188" s="86"/>
      <c r="GZ188" s="86"/>
      <c r="HA188" s="86"/>
      <c r="HB188" s="86"/>
      <c r="HC188" s="86"/>
      <c r="HD188" s="86"/>
      <c r="HE188" s="86"/>
      <c r="HF188" s="86"/>
      <c r="HG188" s="86"/>
      <c r="HH188" s="86"/>
    </row>
    <row r="189" spans="1:216" s="87" customFormat="1" ht="22.7" customHeight="1" x14ac:dyDescent="0.35">
      <c r="A189" s="31" t="s">
        <v>59</v>
      </c>
      <c r="B189" s="29"/>
      <c r="C189" s="30"/>
      <c r="D189" s="38"/>
      <c r="E189" s="76"/>
      <c r="F189" s="76">
        <f t="shared" ref="F189" si="128">F172-F190</f>
        <v>0</v>
      </c>
      <c r="G189" s="76"/>
      <c r="H189" s="53">
        <f t="shared" ref="H189" si="129">H172-H190</f>
        <v>0</v>
      </c>
      <c r="I189" s="123">
        <f t="shared" ref="I189:M189" si="130">I172-I190</f>
        <v>0</v>
      </c>
      <c r="J189" s="123">
        <f t="shared" si="130"/>
        <v>0</v>
      </c>
      <c r="K189" s="123">
        <f t="shared" si="130"/>
        <v>0</v>
      </c>
      <c r="L189" s="138">
        <f t="shared" si="130"/>
        <v>0</v>
      </c>
      <c r="M189" s="123">
        <f t="shared" si="130"/>
        <v>0</v>
      </c>
      <c r="N189" s="88"/>
      <c r="O189" s="206"/>
      <c r="P189" s="167">
        <f t="shared" si="82"/>
        <v>0</v>
      </c>
      <c r="Q189" s="167">
        <f t="shared" si="83"/>
        <v>0</v>
      </c>
      <c r="R189" s="167">
        <f t="shared" si="84"/>
        <v>0</v>
      </c>
      <c r="S189" s="167">
        <f t="shared" si="85"/>
        <v>0</v>
      </c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  <c r="BV189" s="86"/>
      <c r="BW189" s="86"/>
      <c r="BX189" s="86"/>
      <c r="BY189" s="86"/>
      <c r="BZ189" s="86"/>
      <c r="CA189" s="86"/>
      <c r="CB189" s="86"/>
      <c r="CC189" s="86"/>
      <c r="CD189" s="86"/>
      <c r="CE189" s="86"/>
      <c r="CF189" s="86"/>
      <c r="CG189" s="86"/>
      <c r="CH189" s="86"/>
      <c r="CI189" s="86"/>
      <c r="CJ189" s="86"/>
      <c r="CK189" s="86"/>
      <c r="CL189" s="86"/>
      <c r="CM189" s="86"/>
      <c r="CN189" s="86"/>
      <c r="CO189" s="86"/>
      <c r="CP189" s="86"/>
      <c r="CQ189" s="86"/>
      <c r="CR189" s="86"/>
      <c r="CS189" s="86"/>
      <c r="CT189" s="86"/>
      <c r="CU189" s="86"/>
      <c r="CV189" s="86"/>
      <c r="CW189" s="86"/>
      <c r="CX189" s="86"/>
      <c r="CY189" s="86"/>
      <c r="CZ189" s="86"/>
      <c r="DA189" s="86"/>
      <c r="DB189" s="86"/>
      <c r="DC189" s="86"/>
      <c r="DD189" s="86"/>
      <c r="DE189" s="86"/>
      <c r="DF189" s="86"/>
      <c r="DG189" s="86"/>
      <c r="DH189" s="86"/>
      <c r="DI189" s="86"/>
      <c r="DJ189" s="86"/>
      <c r="DK189" s="86"/>
      <c r="DL189" s="86"/>
      <c r="DM189" s="86"/>
      <c r="DN189" s="86"/>
      <c r="DO189" s="86"/>
      <c r="DP189" s="86"/>
      <c r="DQ189" s="86"/>
      <c r="DR189" s="86"/>
      <c r="DS189" s="86"/>
      <c r="DT189" s="86"/>
      <c r="DU189" s="86"/>
      <c r="DV189" s="86"/>
      <c r="DW189" s="86"/>
      <c r="DX189" s="86"/>
      <c r="DY189" s="86"/>
      <c r="DZ189" s="86"/>
      <c r="EA189" s="86"/>
      <c r="EB189" s="86"/>
      <c r="EC189" s="86"/>
      <c r="ED189" s="86"/>
      <c r="EE189" s="86"/>
      <c r="EF189" s="86"/>
      <c r="EG189" s="86"/>
      <c r="EH189" s="86"/>
      <c r="EI189" s="86"/>
      <c r="EJ189" s="86"/>
      <c r="EK189" s="86"/>
      <c r="EL189" s="86"/>
      <c r="EM189" s="86"/>
      <c r="EN189" s="86"/>
      <c r="EO189" s="86"/>
      <c r="EP189" s="86"/>
      <c r="EQ189" s="86"/>
      <c r="ER189" s="86"/>
      <c r="ES189" s="86"/>
      <c r="ET189" s="86"/>
      <c r="EU189" s="86"/>
      <c r="EV189" s="86"/>
      <c r="EW189" s="86"/>
      <c r="EX189" s="86"/>
      <c r="EY189" s="86"/>
      <c r="EZ189" s="86"/>
      <c r="FA189" s="86"/>
      <c r="FB189" s="86"/>
      <c r="FC189" s="86"/>
      <c r="FD189" s="86"/>
      <c r="FE189" s="86"/>
      <c r="FF189" s="86"/>
      <c r="FG189" s="86"/>
      <c r="FH189" s="86"/>
      <c r="FI189" s="86"/>
      <c r="FJ189" s="86"/>
      <c r="FK189" s="86"/>
      <c r="FL189" s="86"/>
      <c r="FM189" s="86"/>
      <c r="FN189" s="86"/>
      <c r="FO189" s="86"/>
      <c r="FP189" s="86"/>
      <c r="FQ189" s="86"/>
      <c r="FR189" s="86"/>
      <c r="FS189" s="86"/>
      <c r="FT189" s="86"/>
      <c r="FU189" s="86"/>
      <c r="FV189" s="86"/>
      <c r="FW189" s="86"/>
      <c r="FX189" s="86"/>
      <c r="FY189" s="86"/>
      <c r="FZ189" s="86"/>
      <c r="GA189" s="86"/>
      <c r="GB189" s="86"/>
      <c r="GC189" s="86"/>
      <c r="GD189" s="86"/>
      <c r="GE189" s="86"/>
      <c r="GF189" s="86"/>
      <c r="GG189" s="86"/>
      <c r="GH189" s="86"/>
      <c r="GI189" s="86"/>
      <c r="GJ189" s="86"/>
      <c r="GK189" s="86"/>
      <c r="GL189" s="86"/>
      <c r="GM189" s="86"/>
      <c r="GN189" s="86"/>
      <c r="GO189" s="86"/>
      <c r="GP189" s="86"/>
      <c r="GQ189" s="86"/>
      <c r="GR189" s="86"/>
      <c r="GS189" s="86"/>
      <c r="GT189" s="86"/>
      <c r="GU189" s="86"/>
      <c r="GV189" s="86"/>
      <c r="GW189" s="86"/>
      <c r="GX189" s="86"/>
      <c r="GY189" s="86"/>
      <c r="GZ189" s="86"/>
      <c r="HA189" s="86"/>
      <c r="HB189" s="86"/>
      <c r="HC189" s="86"/>
      <c r="HD189" s="86"/>
      <c r="HE189" s="86"/>
      <c r="HF189" s="86"/>
      <c r="HG189" s="86"/>
      <c r="HH189" s="86"/>
    </row>
    <row r="190" spans="1:216" ht="23.25" customHeight="1" x14ac:dyDescent="0.35">
      <c r="A190" s="26" t="s">
        <v>70</v>
      </c>
      <c r="B190" s="26"/>
      <c r="C190" s="26"/>
      <c r="D190" s="7" t="s">
        <v>71</v>
      </c>
      <c r="E190" s="79">
        <f>E191</f>
        <v>5740000</v>
      </c>
      <c r="F190" s="79">
        <f t="shared" ref="F190:H190" si="131">F191</f>
        <v>10085000</v>
      </c>
      <c r="G190" s="79">
        <f t="shared" si="131"/>
        <v>5740000</v>
      </c>
      <c r="H190" s="48">
        <f t="shared" si="131"/>
        <v>10085000</v>
      </c>
      <c r="I190" s="119">
        <f t="shared" ref="I190:M190" si="132">I191</f>
        <v>10068580</v>
      </c>
      <c r="J190" s="119">
        <f t="shared" si="132"/>
        <v>10068580</v>
      </c>
      <c r="K190" s="119">
        <f t="shared" si="132"/>
        <v>10068580</v>
      </c>
      <c r="L190" s="119">
        <f t="shared" si="132"/>
        <v>0</v>
      </c>
      <c r="M190" s="119">
        <f t="shared" si="132"/>
        <v>10337238</v>
      </c>
      <c r="N190" s="88"/>
      <c r="O190" s="200"/>
      <c r="P190" s="167">
        <f t="shared" si="82"/>
        <v>16420</v>
      </c>
      <c r="Q190" s="167">
        <f t="shared" si="83"/>
        <v>0</v>
      </c>
      <c r="R190" s="167">
        <f t="shared" si="84"/>
        <v>16420</v>
      </c>
      <c r="S190" s="167">
        <f t="shared" si="85"/>
        <v>0</v>
      </c>
    </row>
    <row r="191" spans="1:216" ht="22.7" customHeight="1" x14ac:dyDescent="0.35">
      <c r="A191" s="26" t="s">
        <v>72</v>
      </c>
      <c r="B191" s="26"/>
      <c r="C191" s="26"/>
      <c r="D191" s="7" t="s">
        <v>73</v>
      </c>
      <c r="E191" s="79">
        <f>E172</f>
        <v>5740000</v>
      </c>
      <c r="F191" s="79">
        <f t="shared" ref="F191:H191" si="133">F172</f>
        <v>10085000</v>
      </c>
      <c r="G191" s="79">
        <f t="shared" si="133"/>
        <v>5740000</v>
      </c>
      <c r="H191" s="79">
        <f t="shared" si="133"/>
        <v>10085000</v>
      </c>
      <c r="I191" s="130">
        <f t="shared" ref="I191:M191" si="134">I172</f>
        <v>10068580</v>
      </c>
      <c r="J191" s="130">
        <f t="shared" si="134"/>
        <v>10068580</v>
      </c>
      <c r="K191" s="130">
        <f t="shared" si="134"/>
        <v>10068580</v>
      </c>
      <c r="L191" s="130">
        <f t="shared" si="134"/>
        <v>0</v>
      </c>
      <c r="M191" s="130">
        <f t="shared" si="134"/>
        <v>10337238</v>
      </c>
      <c r="N191" s="55"/>
      <c r="O191" s="201"/>
      <c r="P191" s="167">
        <f t="shared" si="82"/>
        <v>16420</v>
      </c>
      <c r="Q191" s="167">
        <f t="shared" si="83"/>
        <v>0</v>
      </c>
      <c r="R191" s="167">
        <f t="shared" si="84"/>
        <v>16420</v>
      </c>
      <c r="S191" s="167">
        <f t="shared" si="85"/>
        <v>0</v>
      </c>
    </row>
    <row r="192" spans="1:216" ht="18" customHeight="1" x14ac:dyDescent="0.35">
      <c r="A192" s="27"/>
      <c r="B192" s="27"/>
      <c r="C192" s="27"/>
      <c r="D192" s="37"/>
      <c r="E192" s="171"/>
      <c r="F192" s="171"/>
      <c r="G192" s="171"/>
      <c r="H192" s="50"/>
      <c r="I192" s="137"/>
      <c r="J192" s="137"/>
      <c r="K192" s="137"/>
      <c r="L192" s="137"/>
      <c r="M192" s="137"/>
      <c r="N192" s="88"/>
      <c r="O192" s="200"/>
      <c r="P192" s="167">
        <f t="shared" si="82"/>
        <v>0</v>
      </c>
      <c r="Q192" s="167">
        <f t="shared" si="83"/>
        <v>0</v>
      </c>
      <c r="R192" s="167">
        <f t="shared" si="84"/>
        <v>0</v>
      </c>
      <c r="S192" s="167">
        <f t="shared" si="85"/>
        <v>0</v>
      </c>
    </row>
    <row r="193" spans="1:216" ht="18" customHeight="1" x14ac:dyDescent="0.35">
      <c r="A193" s="27"/>
      <c r="B193" s="27"/>
      <c r="C193" s="27"/>
      <c r="D193" s="37"/>
      <c r="E193" s="171"/>
      <c r="F193" s="171"/>
      <c r="G193" s="171"/>
      <c r="H193" s="50"/>
      <c r="I193" s="137"/>
      <c r="J193" s="137"/>
      <c r="K193" s="137"/>
      <c r="L193" s="137"/>
      <c r="M193" s="137"/>
      <c r="N193" s="88"/>
      <c r="O193" s="200"/>
      <c r="P193" s="167">
        <f t="shared" si="82"/>
        <v>0</v>
      </c>
      <c r="Q193" s="167">
        <f t="shared" si="83"/>
        <v>0</v>
      </c>
      <c r="R193" s="167">
        <f t="shared" si="84"/>
        <v>0</v>
      </c>
      <c r="S193" s="167">
        <f t="shared" si="85"/>
        <v>0</v>
      </c>
    </row>
    <row r="194" spans="1:216" ht="47.25" customHeight="1" x14ac:dyDescent="0.35">
      <c r="A194" s="4" t="s">
        <v>1</v>
      </c>
      <c r="B194" s="5" t="s">
        <v>2</v>
      </c>
      <c r="C194" s="4" t="s">
        <v>3</v>
      </c>
      <c r="D194" s="6" t="s">
        <v>4</v>
      </c>
      <c r="E194" s="73" t="str">
        <f>E7</f>
        <v xml:space="preserve"> Credite de angajament initiale</v>
      </c>
      <c r="F194" s="73" t="str">
        <f t="shared" ref="F194:H194" si="135">F7</f>
        <v>Credite de angajament definitive</v>
      </c>
      <c r="G194" s="73" t="str">
        <f t="shared" si="135"/>
        <v>Credite bugetare initiale</v>
      </c>
      <c r="H194" s="73" t="str">
        <f t="shared" si="135"/>
        <v>Credite bugetare definitive</v>
      </c>
      <c r="I194" s="111" t="s">
        <v>42</v>
      </c>
      <c r="J194" s="111" t="s">
        <v>93</v>
      </c>
      <c r="K194" s="111" t="s">
        <v>94</v>
      </c>
      <c r="L194" s="111" t="s">
        <v>95</v>
      </c>
      <c r="M194" s="111" t="s">
        <v>96</v>
      </c>
      <c r="N194" s="88"/>
      <c r="O194" s="200"/>
      <c r="P194" s="167" t="e">
        <f t="shared" si="82"/>
        <v>#VALUE!</v>
      </c>
      <c r="Q194" s="167" t="e">
        <f t="shared" si="83"/>
        <v>#VALUE!</v>
      </c>
      <c r="R194" s="167" t="e">
        <f t="shared" si="84"/>
        <v>#VALUE!</v>
      </c>
      <c r="S194" s="167" t="e">
        <f t="shared" si="85"/>
        <v>#VALUE!</v>
      </c>
    </row>
    <row r="195" spans="1:216" ht="18" customHeight="1" x14ac:dyDescent="0.35">
      <c r="A195" s="215"/>
      <c r="B195" s="215"/>
      <c r="C195" s="215"/>
      <c r="D195" s="215"/>
      <c r="E195" s="169">
        <v>1</v>
      </c>
      <c r="F195" s="169">
        <v>2</v>
      </c>
      <c r="G195" s="169"/>
      <c r="H195" s="39">
        <v>2</v>
      </c>
      <c r="I195" s="132">
        <v>4</v>
      </c>
      <c r="J195" s="132">
        <v>5</v>
      </c>
      <c r="K195" s="132">
        <v>6</v>
      </c>
      <c r="L195" s="132" t="s">
        <v>43</v>
      </c>
      <c r="M195" s="132">
        <v>8</v>
      </c>
      <c r="N195" s="88"/>
      <c r="O195" s="200"/>
      <c r="P195" s="167">
        <f t="shared" si="82"/>
        <v>-2</v>
      </c>
      <c r="Q195" s="167">
        <f t="shared" si="83"/>
        <v>-1</v>
      </c>
      <c r="R195" s="167">
        <f t="shared" si="84"/>
        <v>-4</v>
      </c>
      <c r="S195" s="167">
        <f t="shared" si="85"/>
        <v>-1</v>
      </c>
    </row>
    <row r="196" spans="1:216" ht="24.75" customHeight="1" x14ac:dyDescent="0.35">
      <c r="A196" s="12" t="s">
        <v>74</v>
      </c>
      <c r="B196" s="10"/>
      <c r="C196" s="11"/>
      <c r="D196" s="36"/>
      <c r="E196" s="189">
        <f t="shared" ref="E196:H196" si="136">E198+E202</f>
        <v>0</v>
      </c>
      <c r="F196" s="189">
        <f t="shared" si="136"/>
        <v>0</v>
      </c>
      <c r="G196" s="189">
        <f t="shared" si="136"/>
        <v>0</v>
      </c>
      <c r="H196" s="189">
        <f t="shared" si="136"/>
        <v>0</v>
      </c>
      <c r="I196" s="190">
        <f t="shared" ref="I196:M196" si="137">I198+I202</f>
        <v>0</v>
      </c>
      <c r="J196" s="190">
        <f t="shared" si="137"/>
        <v>0</v>
      </c>
      <c r="K196" s="190">
        <f t="shared" si="137"/>
        <v>0</v>
      </c>
      <c r="L196" s="190">
        <f t="shared" si="137"/>
        <v>0</v>
      </c>
      <c r="M196" s="190">
        <f t="shared" si="137"/>
        <v>0</v>
      </c>
      <c r="N196" s="88"/>
      <c r="O196" s="200"/>
      <c r="P196" s="167">
        <f t="shared" si="82"/>
        <v>0</v>
      </c>
      <c r="Q196" s="167">
        <f t="shared" si="83"/>
        <v>0</v>
      </c>
      <c r="R196" s="167">
        <f t="shared" si="84"/>
        <v>0</v>
      </c>
      <c r="S196" s="167">
        <f t="shared" si="85"/>
        <v>0</v>
      </c>
    </row>
    <row r="197" spans="1:216" ht="24.75" customHeight="1" x14ac:dyDescent="0.35">
      <c r="A197" s="12"/>
      <c r="B197" s="10"/>
      <c r="C197" s="11"/>
      <c r="D197" s="35" t="s">
        <v>69</v>
      </c>
      <c r="E197" s="189">
        <f t="shared" ref="E197:H197" si="138">E198+E202</f>
        <v>0</v>
      </c>
      <c r="F197" s="189">
        <f t="shared" si="138"/>
        <v>0</v>
      </c>
      <c r="G197" s="189">
        <f t="shared" si="138"/>
        <v>0</v>
      </c>
      <c r="H197" s="189">
        <f t="shared" si="138"/>
        <v>0</v>
      </c>
      <c r="I197" s="190">
        <f t="shared" ref="I197:M197" si="139">I198+I202</f>
        <v>0</v>
      </c>
      <c r="J197" s="190">
        <f t="shared" si="139"/>
        <v>0</v>
      </c>
      <c r="K197" s="190">
        <f t="shared" si="139"/>
        <v>0</v>
      </c>
      <c r="L197" s="190">
        <f t="shared" si="139"/>
        <v>0</v>
      </c>
      <c r="M197" s="190">
        <f t="shared" si="139"/>
        <v>0</v>
      </c>
      <c r="N197" s="88"/>
      <c r="O197" s="200"/>
      <c r="P197" s="167">
        <f t="shared" si="82"/>
        <v>0</v>
      </c>
      <c r="Q197" s="167">
        <f t="shared" si="83"/>
        <v>0</v>
      </c>
      <c r="R197" s="167">
        <f t="shared" si="84"/>
        <v>0</v>
      </c>
      <c r="S197" s="167">
        <f t="shared" si="85"/>
        <v>0</v>
      </c>
    </row>
    <row r="198" spans="1:216" ht="24.75" customHeight="1" x14ac:dyDescent="0.35">
      <c r="A198" s="12">
        <v>51</v>
      </c>
      <c r="B198" s="10"/>
      <c r="C198" s="11"/>
      <c r="D198" s="35" t="s">
        <v>75</v>
      </c>
      <c r="E198" s="189">
        <f t="shared" ref="E198:H198" si="140">E199</f>
        <v>0</v>
      </c>
      <c r="F198" s="189">
        <f t="shared" si="140"/>
        <v>0</v>
      </c>
      <c r="G198" s="189">
        <f t="shared" si="140"/>
        <v>0</v>
      </c>
      <c r="H198" s="189">
        <f t="shared" si="140"/>
        <v>0</v>
      </c>
      <c r="I198" s="190">
        <f t="shared" ref="I198:M198" si="141">I199</f>
        <v>0</v>
      </c>
      <c r="J198" s="190">
        <f t="shared" si="141"/>
        <v>0</v>
      </c>
      <c r="K198" s="190">
        <f t="shared" si="141"/>
        <v>0</v>
      </c>
      <c r="L198" s="190">
        <f t="shared" si="141"/>
        <v>0</v>
      </c>
      <c r="M198" s="190">
        <f t="shared" si="141"/>
        <v>0</v>
      </c>
      <c r="N198" s="88"/>
      <c r="O198" s="200"/>
      <c r="P198" s="167">
        <f t="shared" si="82"/>
        <v>0</v>
      </c>
      <c r="Q198" s="167">
        <f t="shared" si="83"/>
        <v>0</v>
      </c>
      <c r="R198" s="167">
        <f t="shared" si="84"/>
        <v>0</v>
      </c>
      <c r="S198" s="167">
        <f t="shared" si="85"/>
        <v>0</v>
      </c>
    </row>
    <row r="199" spans="1:216" ht="24.75" customHeight="1" x14ac:dyDescent="0.35">
      <c r="A199" s="12"/>
      <c r="B199" s="10" t="s">
        <v>91</v>
      </c>
      <c r="C199" s="11"/>
      <c r="D199" s="36" t="s">
        <v>36</v>
      </c>
      <c r="E199" s="189">
        <f t="shared" ref="E199:H199" si="142">E200+E201</f>
        <v>0</v>
      </c>
      <c r="F199" s="189">
        <f t="shared" si="142"/>
        <v>0</v>
      </c>
      <c r="G199" s="189">
        <f t="shared" si="142"/>
        <v>0</v>
      </c>
      <c r="H199" s="189">
        <f t="shared" si="142"/>
        <v>0</v>
      </c>
      <c r="I199" s="190">
        <f t="shared" ref="I199:M199" si="143">I200+I201</f>
        <v>0</v>
      </c>
      <c r="J199" s="190">
        <f t="shared" si="143"/>
        <v>0</v>
      </c>
      <c r="K199" s="190">
        <f t="shared" si="143"/>
        <v>0</v>
      </c>
      <c r="L199" s="190">
        <f t="shared" si="143"/>
        <v>0</v>
      </c>
      <c r="M199" s="190">
        <f t="shared" si="143"/>
        <v>0</v>
      </c>
      <c r="N199" s="88"/>
      <c r="O199" s="200"/>
      <c r="P199" s="167">
        <f t="shared" si="82"/>
        <v>0</v>
      </c>
      <c r="Q199" s="167">
        <f t="shared" si="83"/>
        <v>0</v>
      </c>
      <c r="R199" s="167">
        <f t="shared" si="84"/>
        <v>0</v>
      </c>
      <c r="S199" s="167">
        <f t="shared" si="85"/>
        <v>0</v>
      </c>
    </row>
    <row r="200" spans="1:216" ht="24.75" customHeight="1" x14ac:dyDescent="0.35">
      <c r="A200" s="12"/>
      <c r="B200" s="10"/>
      <c r="C200" s="11" t="s">
        <v>92</v>
      </c>
      <c r="D200" s="36" t="s">
        <v>76</v>
      </c>
      <c r="E200" s="57">
        <f>[1]dj!$G$330</f>
        <v>0</v>
      </c>
      <c r="F200" s="57">
        <f>[2]dj!$G$314</f>
        <v>0</v>
      </c>
      <c r="G200" s="57">
        <f>[1]dj!$G$331</f>
        <v>0</v>
      </c>
      <c r="H200" s="45">
        <f>[2]dj!$G$315</f>
        <v>0</v>
      </c>
      <c r="I200" s="143"/>
      <c r="J200" s="143"/>
      <c r="K200" s="143"/>
      <c r="L200" s="134">
        <f t="shared" ref="L200:L205" si="144">J200-K200</f>
        <v>0</v>
      </c>
      <c r="M200" s="143"/>
      <c r="N200" s="88"/>
      <c r="O200" s="200"/>
      <c r="P200" s="167">
        <f t="shared" si="82"/>
        <v>0</v>
      </c>
      <c r="Q200" s="167">
        <f t="shared" si="83"/>
        <v>0</v>
      </c>
      <c r="R200" s="167">
        <f t="shared" si="84"/>
        <v>0</v>
      </c>
      <c r="S200" s="167">
        <f t="shared" si="85"/>
        <v>0</v>
      </c>
    </row>
    <row r="201" spans="1:216" ht="24.75" customHeight="1" x14ac:dyDescent="0.35">
      <c r="A201" s="12"/>
      <c r="B201" s="10"/>
      <c r="C201" s="11" t="s">
        <v>77</v>
      </c>
      <c r="D201" s="36" t="s">
        <v>78</v>
      </c>
      <c r="E201" s="57"/>
      <c r="F201" s="57"/>
      <c r="G201" s="57"/>
      <c r="H201" s="45"/>
      <c r="I201" s="143"/>
      <c r="J201" s="143"/>
      <c r="K201" s="143"/>
      <c r="L201" s="134">
        <f t="shared" si="144"/>
        <v>0</v>
      </c>
      <c r="M201" s="143"/>
      <c r="N201" s="88"/>
      <c r="O201" s="200"/>
      <c r="P201" s="167">
        <f t="shared" si="82"/>
        <v>0</v>
      </c>
      <c r="Q201" s="167">
        <f t="shared" si="83"/>
        <v>0</v>
      </c>
      <c r="R201" s="167">
        <f t="shared" si="84"/>
        <v>0</v>
      </c>
      <c r="S201" s="167">
        <f t="shared" si="85"/>
        <v>0</v>
      </c>
    </row>
    <row r="202" spans="1:216" ht="24.75" customHeight="1" x14ac:dyDescent="0.35">
      <c r="A202" s="9">
        <v>57</v>
      </c>
      <c r="B202" s="10"/>
      <c r="C202" s="11"/>
      <c r="D202" s="35" t="s">
        <v>79</v>
      </c>
      <c r="E202" s="189">
        <f>E203+E204</f>
        <v>0</v>
      </c>
      <c r="F202" s="189">
        <f t="shared" ref="F202:H202" si="145">F203+F204</f>
        <v>0</v>
      </c>
      <c r="G202" s="189">
        <f t="shared" si="145"/>
        <v>0</v>
      </c>
      <c r="H202" s="189">
        <f t="shared" si="145"/>
        <v>0</v>
      </c>
      <c r="I202" s="190">
        <f t="shared" ref="I202:M202" si="146">I203+I204</f>
        <v>0</v>
      </c>
      <c r="J202" s="190">
        <f t="shared" si="146"/>
        <v>0</v>
      </c>
      <c r="K202" s="190">
        <f t="shared" si="146"/>
        <v>0</v>
      </c>
      <c r="L202" s="190">
        <f t="shared" si="146"/>
        <v>0</v>
      </c>
      <c r="M202" s="190">
        <f t="shared" si="146"/>
        <v>0</v>
      </c>
      <c r="N202" s="88"/>
      <c r="O202" s="200"/>
      <c r="P202" s="167">
        <f t="shared" si="82"/>
        <v>0</v>
      </c>
      <c r="Q202" s="167">
        <f t="shared" si="83"/>
        <v>0</v>
      </c>
      <c r="R202" s="167">
        <f t="shared" si="84"/>
        <v>0</v>
      </c>
      <c r="S202" s="167">
        <f t="shared" si="85"/>
        <v>0</v>
      </c>
    </row>
    <row r="203" spans="1:216" ht="24.75" customHeight="1" x14ac:dyDescent="0.35">
      <c r="A203" s="9"/>
      <c r="B203" s="10" t="s">
        <v>100</v>
      </c>
      <c r="C203" s="11"/>
      <c r="D203" s="36" t="s">
        <v>80</v>
      </c>
      <c r="E203" s="57">
        <f>[1]dj!$G$334</f>
        <v>0</v>
      </c>
      <c r="F203" s="79">
        <f>[2]dj!$G$318</f>
        <v>0</v>
      </c>
      <c r="G203" s="57">
        <f>[1]dj!$G$335</f>
        <v>0</v>
      </c>
      <c r="H203" s="79">
        <f>[2]dj!$G$319</f>
        <v>0</v>
      </c>
      <c r="I203" s="130"/>
      <c r="J203" s="130"/>
      <c r="K203" s="130"/>
      <c r="L203" s="160">
        <f t="shared" si="144"/>
        <v>0</v>
      </c>
      <c r="M203" s="130"/>
      <c r="N203" s="88"/>
      <c r="O203" s="200"/>
      <c r="P203" s="167">
        <f t="shared" ref="P203:P216" si="147">H203-I203</f>
        <v>0</v>
      </c>
      <c r="Q203" s="167">
        <f t="shared" ref="Q203:Q216" si="148">I203-J203</f>
        <v>0</v>
      </c>
      <c r="R203" s="167">
        <f t="shared" ref="R203:R216" si="149">H203-K203</f>
        <v>0</v>
      </c>
      <c r="S203" s="167">
        <f t="shared" ref="S203:S216" si="150">J203-K203</f>
        <v>0</v>
      </c>
    </row>
    <row r="204" spans="1:216" ht="24.75" customHeight="1" x14ac:dyDescent="0.35">
      <c r="A204" s="9"/>
      <c r="B204" s="10" t="s">
        <v>101</v>
      </c>
      <c r="C204" s="11"/>
      <c r="D204" s="36" t="s">
        <v>81</v>
      </c>
      <c r="E204" s="189">
        <f t="shared" ref="E204:H204" si="151">E205</f>
        <v>0</v>
      </c>
      <c r="F204" s="189">
        <f t="shared" si="151"/>
        <v>0</v>
      </c>
      <c r="G204" s="189">
        <f t="shared" si="151"/>
        <v>0</v>
      </c>
      <c r="H204" s="189">
        <f t="shared" si="151"/>
        <v>0</v>
      </c>
      <c r="I204" s="190">
        <f t="shared" ref="I204:M204" si="152">I205</f>
        <v>0</v>
      </c>
      <c r="J204" s="190">
        <f t="shared" si="152"/>
        <v>0</v>
      </c>
      <c r="K204" s="190">
        <f t="shared" si="152"/>
        <v>0</v>
      </c>
      <c r="L204" s="190">
        <f t="shared" si="152"/>
        <v>0</v>
      </c>
      <c r="M204" s="190">
        <f t="shared" si="152"/>
        <v>0</v>
      </c>
      <c r="N204" s="88"/>
      <c r="O204" s="200"/>
      <c r="P204" s="167">
        <f t="shared" si="147"/>
        <v>0</v>
      </c>
      <c r="Q204" s="167">
        <f t="shared" si="148"/>
        <v>0</v>
      </c>
      <c r="R204" s="167">
        <f t="shared" si="149"/>
        <v>0</v>
      </c>
      <c r="S204" s="167">
        <f t="shared" si="150"/>
        <v>0</v>
      </c>
    </row>
    <row r="205" spans="1:216" ht="24.75" customHeight="1" x14ac:dyDescent="0.35">
      <c r="A205" s="9"/>
      <c r="B205" s="10"/>
      <c r="C205" s="11" t="s">
        <v>102</v>
      </c>
      <c r="D205" s="36" t="s">
        <v>82</v>
      </c>
      <c r="E205" s="57">
        <f>[1]dj!$G$338</f>
        <v>0</v>
      </c>
      <c r="F205" s="57">
        <f>[2]dj!$G$322</f>
        <v>0</v>
      </c>
      <c r="G205" s="57">
        <f>[1]dj!$G$339</f>
        <v>0</v>
      </c>
      <c r="H205" s="45">
        <f>[2]dj!$G$323</f>
        <v>0</v>
      </c>
      <c r="I205" s="143"/>
      <c r="J205" s="143"/>
      <c r="K205" s="143"/>
      <c r="L205" s="134">
        <f t="shared" si="144"/>
        <v>0</v>
      </c>
      <c r="M205" s="143"/>
      <c r="N205" s="88"/>
      <c r="O205" s="200"/>
      <c r="P205" s="167">
        <f t="shared" si="147"/>
        <v>0</v>
      </c>
      <c r="Q205" s="167">
        <f t="shared" si="148"/>
        <v>0</v>
      </c>
      <c r="R205" s="167">
        <f t="shared" si="149"/>
        <v>0</v>
      </c>
      <c r="S205" s="167">
        <f t="shared" si="150"/>
        <v>0</v>
      </c>
    </row>
    <row r="206" spans="1:216" s="87" customFormat="1" ht="18" customHeight="1" x14ac:dyDescent="0.35">
      <c r="D206" s="89"/>
      <c r="E206" s="76"/>
      <c r="F206" s="76"/>
      <c r="G206" s="76"/>
      <c r="H206" s="53"/>
      <c r="I206" s="138"/>
      <c r="J206" s="138"/>
      <c r="K206" s="138"/>
      <c r="L206" s="138"/>
      <c r="M206" s="138"/>
      <c r="N206" s="88"/>
      <c r="O206" s="206"/>
      <c r="P206" s="167">
        <f t="shared" si="147"/>
        <v>0</v>
      </c>
      <c r="Q206" s="167">
        <f t="shared" si="148"/>
        <v>0</v>
      </c>
      <c r="R206" s="167">
        <f t="shared" si="149"/>
        <v>0</v>
      </c>
      <c r="S206" s="167">
        <f t="shared" si="150"/>
        <v>0</v>
      </c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  <c r="BV206" s="86"/>
      <c r="BW206" s="86"/>
      <c r="BX206" s="86"/>
      <c r="BY206" s="86"/>
      <c r="BZ206" s="86"/>
      <c r="CA206" s="86"/>
      <c r="CB206" s="86"/>
      <c r="CC206" s="86"/>
      <c r="CD206" s="86"/>
      <c r="CE206" s="86"/>
      <c r="CF206" s="86"/>
      <c r="CG206" s="86"/>
      <c r="CH206" s="86"/>
      <c r="CI206" s="86"/>
      <c r="CJ206" s="86"/>
      <c r="CK206" s="86"/>
      <c r="CL206" s="86"/>
      <c r="CM206" s="86"/>
      <c r="CN206" s="86"/>
      <c r="CO206" s="86"/>
      <c r="CP206" s="86"/>
      <c r="CQ206" s="86"/>
      <c r="CR206" s="86"/>
      <c r="CS206" s="86"/>
      <c r="CT206" s="86"/>
      <c r="CU206" s="86"/>
      <c r="CV206" s="86"/>
      <c r="CW206" s="86"/>
      <c r="CX206" s="86"/>
      <c r="CY206" s="86"/>
      <c r="CZ206" s="86"/>
      <c r="DA206" s="86"/>
      <c r="DB206" s="86"/>
      <c r="DC206" s="86"/>
      <c r="DD206" s="86"/>
      <c r="DE206" s="86"/>
      <c r="DF206" s="86"/>
      <c r="DG206" s="86"/>
      <c r="DH206" s="86"/>
      <c r="DI206" s="86"/>
      <c r="DJ206" s="86"/>
      <c r="DK206" s="86"/>
      <c r="DL206" s="86"/>
      <c r="DM206" s="86"/>
      <c r="DN206" s="86"/>
      <c r="DO206" s="86"/>
      <c r="DP206" s="86"/>
      <c r="DQ206" s="86"/>
      <c r="DR206" s="86"/>
      <c r="DS206" s="86"/>
      <c r="DT206" s="86"/>
      <c r="DU206" s="86"/>
      <c r="DV206" s="86"/>
      <c r="DW206" s="86"/>
      <c r="DX206" s="86"/>
      <c r="DY206" s="86"/>
      <c r="DZ206" s="86"/>
      <c r="EA206" s="86"/>
      <c r="EB206" s="86"/>
      <c r="EC206" s="86"/>
      <c r="ED206" s="86"/>
      <c r="EE206" s="86"/>
      <c r="EF206" s="86"/>
      <c r="EG206" s="86"/>
      <c r="EH206" s="86"/>
      <c r="EI206" s="86"/>
      <c r="EJ206" s="86"/>
      <c r="EK206" s="86"/>
      <c r="EL206" s="86"/>
      <c r="EM206" s="86"/>
      <c r="EN206" s="86"/>
      <c r="EO206" s="86"/>
      <c r="EP206" s="86"/>
      <c r="EQ206" s="86"/>
      <c r="ER206" s="86"/>
      <c r="ES206" s="86"/>
      <c r="ET206" s="86"/>
      <c r="EU206" s="86"/>
      <c r="EV206" s="86"/>
      <c r="EW206" s="86"/>
      <c r="EX206" s="86"/>
      <c r="EY206" s="86"/>
      <c r="EZ206" s="86"/>
      <c r="FA206" s="86"/>
      <c r="FB206" s="86"/>
      <c r="FC206" s="86"/>
      <c r="FD206" s="86"/>
      <c r="FE206" s="86"/>
      <c r="FF206" s="86"/>
      <c r="FG206" s="86"/>
      <c r="FH206" s="86"/>
      <c r="FI206" s="86"/>
      <c r="FJ206" s="86"/>
      <c r="FK206" s="86"/>
      <c r="FL206" s="86"/>
      <c r="FM206" s="86"/>
      <c r="FN206" s="86"/>
      <c r="FO206" s="86"/>
      <c r="FP206" s="86"/>
      <c r="FQ206" s="86"/>
      <c r="FR206" s="86"/>
      <c r="FS206" s="86"/>
      <c r="FT206" s="86"/>
      <c r="FU206" s="86"/>
      <c r="FV206" s="86"/>
      <c r="FW206" s="86"/>
      <c r="FX206" s="86"/>
      <c r="FY206" s="86"/>
      <c r="FZ206" s="86"/>
      <c r="GA206" s="86"/>
      <c r="GB206" s="86"/>
      <c r="GC206" s="86"/>
      <c r="GD206" s="86"/>
      <c r="GE206" s="86"/>
      <c r="GF206" s="86"/>
      <c r="GG206" s="86"/>
      <c r="GH206" s="86"/>
      <c r="GI206" s="86"/>
      <c r="GJ206" s="86"/>
      <c r="GK206" s="86"/>
      <c r="GL206" s="86"/>
      <c r="GM206" s="86"/>
      <c r="GN206" s="86"/>
      <c r="GO206" s="86"/>
      <c r="GP206" s="86"/>
      <c r="GQ206" s="86"/>
      <c r="GR206" s="86"/>
      <c r="GS206" s="86"/>
      <c r="GT206" s="86"/>
      <c r="GU206" s="86"/>
      <c r="GV206" s="86"/>
      <c r="GW206" s="86"/>
      <c r="GX206" s="86"/>
      <c r="GY206" s="86"/>
      <c r="GZ206" s="86"/>
      <c r="HA206" s="86"/>
      <c r="HB206" s="86"/>
      <c r="HC206" s="86"/>
      <c r="HD206" s="86"/>
      <c r="HE206" s="86"/>
      <c r="HF206" s="86"/>
      <c r="HG206" s="86"/>
      <c r="HH206" s="86"/>
    </row>
    <row r="207" spans="1:216" s="87" customFormat="1" ht="18" customHeight="1" x14ac:dyDescent="0.35">
      <c r="A207" s="27" t="s">
        <v>59</v>
      </c>
      <c r="D207" s="89"/>
      <c r="E207" s="76"/>
      <c r="F207" s="76"/>
      <c r="G207" s="76"/>
      <c r="H207" s="53"/>
      <c r="I207" s="138"/>
      <c r="J207" s="138"/>
      <c r="K207" s="138"/>
      <c r="L207" s="138">
        <f>L196-L208</f>
        <v>0</v>
      </c>
      <c r="M207" s="138"/>
      <c r="N207" s="88"/>
      <c r="O207" s="206"/>
      <c r="P207" s="167">
        <f t="shared" si="147"/>
        <v>0</v>
      </c>
      <c r="Q207" s="167">
        <f t="shared" si="148"/>
        <v>0</v>
      </c>
      <c r="R207" s="167">
        <f t="shared" si="149"/>
        <v>0</v>
      </c>
      <c r="S207" s="167">
        <f t="shared" si="150"/>
        <v>0</v>
      </c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  <c r="BV207" s="86"/>
      <c r="BW207" s="86"/>
      <c r="BX207" s="86"/>
      <c r="BY207" s="86"/>
      <c r="BZ207" s="86"/>
      <c r="CA207" s="86"/>
      <c r="CB207" s="86"/>
      <c r="CC207" s="86"/>
      <c r="CD207" s="86"/>
      <c r="CE207" s="86"/>
      <c r="CF207" s="86"/>
      <c r="CG207" s="86"/>
      <c r="CH207" s="86"/>
      <c r="CI207" s="86"/>
      <c r="CJ207" s="86"/>
      <c r="CK207" s="86"/>
      <c r="CL207" s="86"/>
      <c r="CM207" s="86"/>
      <c r="CN207" s="86"/>
      <c r="CO207" s="86"/>
      <c r="CP207" s="86"/>
      <c r="CQ207" s="86"/>
      <c r="CR207" s="86"/>
      <c r="CS207" s="86"/>
      <c r="CT207" s="86"/>
      <c r="CU207" s="86"/>
      <c r="CV207" s="86"/>
      <c r="CW207" s="86"/>
      <c r="CX207" s="86"/>
      <c r="CY207" s="86"/>
      <c r="CZ207" s="86"/>
      <c r="DA207" s="86"/>
      <c r="DB207" s="86"/>
      <c r="DC207" s="86"/>
      <c r="DD207" s="86"/>
      <c r="DE207" s="86"/>
      <c r="DF207" s="86"/>
      <c r="DG207" s="86"/>
      <c r="DH207" s="86"/>
      <c r="DI207" s="86"/>
      <c r="DJ207" s="86"/>
      <c r="DK207" s="86"/>
      <c r="DL207" s="86"/>
      <c r="DM207" s="86"/>
      <c r="DN207" s="86"/>
      <c r="DO207" s="86"/>
      <c r="DP207" s="86"/>
      <c r="DQ207" s="86"/>
      <c r="DR207" s="86"/>
      <c r="DS207" s="86"/>
      <c r="DT207" s="86"/>
      <c r="DU207" s="86"/>
      <c r="DV207" s="86"/>
      <c r="DW207" s="86"/>
      <c r="DX207" s="86"/>
      <c r="DY207" s="86"/>
      <c r="DZ207" s="86"/>
      <c r="EA207" s="86"/>
      <c r="EB207" s="86"/>
      <c r="EC207" s="86"/>
      <c r="ED207" s="86"/>
      <c r="EE207" s="86"/>
      <c r="EF207" s="86"/>
      <c r="EG207" s="86"/>
      <c r="EH207" s="86"/>
      <c r="EI207" s="86"/>
      <c r="EJ207" s="86"/>
      <c r="EK207" s="86"/>
      <c r="EL207" s="86"/>
      <c r="EM207" s="86"/>
      <c r="EN207" s="86"/>
      <c r="EO207" s="86"/>
      <c r="EP207" s="86"/>
      <c r="EQ207" s="86"/>
      <c r="ER207" s="86"/>
      <c r="ES207" s="86"/>
      <c r="ET207" s="86"/>
      <c r="EU207" s="86"/>
      <c r="EV207" s="86"/>
      <c r="EW207" s="86"/>
      <c r="EX207" s="86"/>
      <c r="EY207" s="86"/>
      <c r="EZ207" s="86"/>
      <c r="FA207" s="86"/>
      <c r="FB207" s="86"/>
      <c r="FC207" s="86"/>
      <c r="FD207" s="86"/>
      <c r="FE207" s="86"/>
      <c r="FF207" s="86"/>
      <c r="FG207" s="86"/>
      <c r="FH207" s="86"/>
      <c r="FI207" s="86"/>
      <c r="FJ207" s="86"/>
      <c r="FK207" s="86"/>
      <c r="FL207" s="86"/>
      <c r="FM207" s="86"/>
      <c r="FN207" s="86"/>
      <c r="FO207" s="86"/>
      <c r="FP207" s="86"/>
      <c r="FQ207" s="86"/>
      <c r="FR207" s="86"/>
      <c r="FS207" s="86"/>
      <c r="FT207" s="86"/>
      <c r="FU207" s="86"/>
      <c r="FV207" s="86"/>
      <c r="FW207" s="86"/>
      <c r="FX207" s="86"/>
      <c r="FY207" s="86"/>
      <c r="FZ207" s="86"/>
      <c r="GA207" s="86"/>
      <c r="GB207" s="86"/>
      <c r="GC207" s="86"/>
      <c r="GD207" s="86"/>
      <c r="GE207" s="86"/>
      <c r="GF207" s="86"/>
      <c r="GG207" s="86"/>
      <c r="GH207" s="86"/>
      <c r="GI207" s="86"/>
      <c r="GJ207" s="86"/>
      <c r="GK207" s="86"/>
      <c r="GL207" s="86"/>
      <c r="GM207" s="86"/>
      <c r="GN207" s="86"/>
      <c r="GO207" s="86"/>
      <c r="GP207" s="86"/>
      <c r="GQ207" s="86"/>
      <c r="GR207" s="86"/>
      <c r="GS207" s="86"/>
      <c r="GT207" s="86"/>
      <c r="GU207" s="86"/>
      <c r="GV207" s="86"/>
      <c r="GW207" s="86"/>
      <c r="GX207" s="86"/>
      <c r="GY207" s="86"/>
      <c r="GZ207" s="86"/>
      <c r="HA207" s="86"/>
      <c r="HB207" s="86"/>
      <c r="HC207" s="86"/>
      <c r="HD207" s="86"/>
      <c r="HE207" s="86"/>
      <c r="HF207" s="86"/>
      <c r="HG207" s="86"/>
      <c r="HH207" s="86"/>
    </row>
    <row r="208" spans="1:216" ht="24.75" customHeight="1" x14ac:dyDescent="0.35">
      <c r="A208" s="26" t="s">
        <v>83</v>
      </c>
      <c r="B208" s="26"/>
      <c r="C208" s="26"/>
      <c r="D208" s="7" t="s">
        <v>84</v>
      </c>
      <c r="E208" s="209">
        <f>E210+E211+E212+E213+E209</f>
        <v>0</v>
      </c>
      <c r="F208" s="209">
        <f t="shared" ref="F208:M208" si="153">F210+F211+F212+F213+F209</f>
        <v>0</v>
      </c>
      <c r="G208" s="209">
        <f t="shared" si="153"/>
        <v>0</v>
      </c>
      <c r="H208" s="209">
        <f t="shared" si="153"/>
        <v>0</v>
      </c>
      <c r="I208" s="210">
        <f t="shared" si="153"/>
        <v>0</v>
      </c>
      <c r="J208" s="210">
        <f t="shared" si="153"/>
        <v>0</v>
      </c>
      <c r="K208" s="210">
        <f t="shared" si="153"/>
        <v>0</v>
      </c>
      <c r="L208" s="210">
        <f t="shared" si="153"/>
        <v>0</v>
      </c>
      <c r="M208" s="210">
        <f t="shared" si="153"/>
        <v>0</v>
      </c>
      <c r="N208" s="88"/>
      <c r="O208" s="200"/>
      <c r="P208" s="167">
        <f t="shared" si="147"/>
        <v>0</v>
      </c>
      <c r="Q208" s="167">
        <f t="shared" si="148"/>
        <v>0</v>
      </c>
      <c r="R208" s="167">
        <f t="shared" si="149"/>
        <v>0</v>
      </c>
      <c r="S208" s="167">
        <f t="shared" si="150"/>
        <v>0</v>
      </c>
    </row>
    <row r="209" spans="1:19" ht="24.75" customHeight="1" x14ac:dyDescent="0.35">
      <c r="A209" s="26" t="s">
        <v>323</v>
      </c>
      <c r="B209" s="26"/>
      <c r="C209" s="26"/>
      <c r="D209" s="7" t="s">
        <v>326</v>
      </c>
      <c r="E209" s="209"/>
      <c r="F209" s="209"/>
      <c r="G209" s="209"/>
      <c r="H209" s="209"/>
      <c r="I209" s="210"/>
      <c r="J209" s="210"/>
      <c r="K209" s="210"/>
      <c r="L209" s="210"/>
      <c r="M209" s="210"/>
      <c r="N209" s="88"/>
      <c r="O209" s="200"/>
      <c r="P209" s="167">
        <f t="shared" si="147"/>
        <v>0</v>
      </c>
      <c r="Q209" s="167">
        <f t="shared" si="148"/>
        <v>0</v>
      </c>
      <c r="R209" s="167">
        <f t="shared" si="149"/>
        <v>0</v>
      </c>
      <c r="S209" s="167">
        <f t="shared" si="150"/>
        <v>0</v>
      </c>
    </row>
    <row r="210" spans="1:19" ht="24.75" customHeight="1" x14ac:dyDescent="0.35">
      <c r="A210" s="26" t="s">
        <v>85</v>
      </c>
      <c r="B210" s="26"/>
      <c r="C210" s="26"/>
      <c r="D210" s="36" t="s">
        <v>86</v>
      </c>
      <c r="E210" s="57">
        <f>E203</f>
        <v>0</v>
      </c>
      <c r="F210" s="57">
        <f t="shared" ref="F210:M210" si="154">F203</f>
        <v>0</v>
      </c>
      <c r="G210" s="57">
        <f t="shared" si="154"/>
        <v>0</v>
      </c>
      <c r="H210" s="57">
        <f t="shared" si="154"/>
        <v>0</v>
      </c>
      <c r="I210" s="142">
        <f t="shared" si="154"/>
        <v>0</v>
      </c>
      <c r="J210" s="142">
        <f t="shared" si="154"/>
        <v>0</v>
      </c>
      <c r="K210" s="142">
        <f t="shared" si="154"/>
        <v>0</v>
      </c>
      <c r="L210" s="142">
        <f t="shared" si="154"/>
        <v>0</v>
      </c>
      <c r="M210" s="142">
        <f t="shared" si="154"/>
        <v>0</v>
      </c>
      <c r="N210" s="88"/>
      <c r="O210" s="200"/>
      <c r="P210" s="167">
        <f t="shared" si="147"/>
        <v>0</v>
      </c>
      <c r="Q210" s="167">
        <f t="shared" si="148"/>
        <v>0</v>
      </c>
      <c r="R210" s="167">
        <f t="shared" si="149"/>
        <v>0</v>
      </c>
      <c r="S210" s="167">
        <f t="shared" si="150"/>
        <v>0</v>
      </c>
    </row>
    <row r="211" spans="1:19" ht="24.75" customHeight="1" x14ac:dyDescent="0.35">
      <c r="A211" s="26" t="s">
        <v>87</v>
      </c>
      <c r="B211" s="26"/>
      <c r="C211" s="26"/>
      <c r="D211" s="36" t="s">
        <v>88</v>
      </c>
      <c r="E211" s="57"/>
      <c r="F211" s="57"/>
      <c r="G211" s="57"/>
      <c r="H211" s="57"/>
      <c r="I211" s="142"/>
      <c r="J211" s="142"/>
      <c r="K211" s="142"/>
      <c r="L211" s="142"/>
      <c r="M211" s="142"/>
      <c r="N211" s="88"/>
      <c r="O211" s="200"/>
      <c r="P211" s="167">
        <f t="shared" si="147"/>
        <v>0</v>
      </c>
      <c r="Q211" s="167">
        <f t="shared" si="148"/>
        <v>0</v>
      </c>
      <c r="R211" s="167">
        <f t="shared" si="149"/>
        <v>0</v>
      </c>
      <c r="S211" s="167">
        <f t="shared" si="150"/>
        <v>0</v>
      </c>
    </row>
    <row r="212" spans="1:19" ht="24.75" customHeight="1" x14ac:dyDescent="0.35">
      <c r="A212" s="32" t="s">
        <v>89</v>
      </c>
      <c r="B212" s="26"/>
      <c r="C212" s="26"/>
      <c r="D212" s="36" t="s">
        <v>90</v>
      </c>
      <c r="E212" s="57">
        <f>E204</f>
        <v>0</v>
      </c>
      <c r="F212" s="57">
        <f t="shared" ref="F212:M212" si="155">F204</f>
        <v>0</v>
      </c>
      <c r="G212" s="57">
        <f t="shared" si="155"/>
        <v>0</v>
      </c>
      <c r="H212" s="57">
        <f t="shared" si="155"/>
        <v>0</v>
      </c>
      <c r="I212" s="142">
        <f t="shared" si="155"/>
        <v>0</v>
      </c>
      <c r="J212" s="142">
        <f t="shared" si="155"/>
        <v>0</v>
      </c>
      <c r="K212" s="142">
        <f t="shared" si="155"/>
        <v>0</v>
      </c>
      <c r="L212" s="142">
        <f t="shared" si="155"/>
        <v>0</v>
      </c>
      <c r="M212" s="142">
        <f t="shared" si="155"/>
        <v>0</v>
      </c>
      <c r="N212" s="88"/>
      <c r="O212" s="200"/>
      <c r="P212" s="167">
        <f t="shared" si="147"/>
        <v>0</v>
      </c>
      <c r="Q212" s="167">
        <f t="shared" si="148"/>
        <v>0</v>
      </c>
      <c r="R212" s="167">
        <f t="shared" si="149"/>
        <v>0</v>
      </c>
      <c r="S212" s="167">
        <f t="shared" si="150"/>
        <v>0</v>
      </c>
    </row>
    <row r="213" spans="1:19" ht="24.75" customHeight="1" x14ac:dyDescent="0.35">
      <c r="A213" s="26" t="s">
        <v>238</v>
      </c>
      <c r="B213" s="26"/>
      <c r="C213" s="26"/>
      <c r="D213" s="36" t="s">
        <v>239</v>
      </c>
      <c r="E213" s="57"/>
      <c r="F213" s="57"/>
      <c r="G213" s="57"/>
      <c r="H213" s="57"/>
      <c r="I213" s="142"/>
      <c r="J213" s="142"/>
      <c r="K213" s="142"/>
      <c r="L213" s="142"/>
      <c r="M213" s="142"/>
      <c r="N213" s="88"/>
      <c r="P213" s="167">
        <f t="shared" si="147"/>
        <v>0</v>
      </c>
      <c r="Q213" s="167">
        <f t="shared" si="148"/>
        <v>0</v>
      </c>
      <c r="R213" s="167">
        <f t="shared" si="149"/>
        <v>0</v>
      </c>
      <c r="S213" s="167">
        <f t="shared" si="150"/>
        <v>0</v>
      </c>
    </row>
    <row r="214" spans="1:19" ht="24.75" customHeight="1" x14ac:dyDescent="0.35">
      <c r="A214" s="26" t="s">
        <v>243</v>
      </c>
      <c r="B214" s="26"/>
      <c r="C214" s="26"/>
      <c r="D214" s="36" t="s">
        <v>244</v>
      </c>
      <c r="E214" s="57"/>
      <c r="F214" s="57"/>
      <c r="G214" s="57"/>
      <c r="H214" s="57"/>
      <c r="I214" s="142"/>
      <c r="J214" s="142"/>
      <c r="K214" s="142"/>
      <c r="L214" s="142"/>
      <c r="M214" s="142"/>
      <c r="P214" s="167">
        <f t="shared" si="147"/>
        <v>0</v>
      </c>
      <c r="Q214" s="167">
        <f t="shared" si="148"/>
        <v>0</v>
      </c>
      <c r="R214" s="167">
        <f t="shared" si="149"/>
        <v>0</v>
      </c>
      <c r="S214" s="167">
        <f t="shared" si="150"/>
        <v>0</v>
      </c>
    </row>
    <row r="215" spans="1:19" ht="15.95" customHeight="1" x14ac:dyDescent="0.35">
      <c r="I215" s="159"/>
      <c r="J215" s="129"/>
      <c r="K215" s="129"/>
      <c r="L215" s="150"/>
      <c r="M215" s="125"/>
      <c r="P215" s="167">
        <f t="shared" si="147"/>
        <v>0</v>
      </c>
      <c r="Q215" s="167">
        <f t="shared" si="148"/>
        <v>0</v>
      </c>
      <c r="R215" s="167">
        <f t="shared" si="149"/>
        <v>0</v>
      </c>
      <c r="S215" s="167">
        <f t="shared" si="150"/>
        <v>0</v>
      </c>
    </row>
    <row r="216" spans="1:19" ht="15.95" customHeight="1" x14ac:dyDescent="0.35">
      <c r="I216" s="139"/>
      <c r="J216" s="129"/>
      <c r="K216" s="129"/>
      <c r="L216" s="150"/>
      <c r="M216" s="125"/>
      <c r="P216" s="167">
        <f t="shared" si="147"/>
        <v>0</v>
      </c>
      <c r="Q216" s="167">
        <f t="shared" si="148"/>
        <v>0</v>
      </c>
      <c r="R216" s="167">
        <f t="shared" si="149"/>
        <v>0</v>
      </c>
      <c r="S216" s="167">
        <f t="shared" si="150"/>
        <v>0</v>
      </c>
    </row>
    <row r="217" spans="1:19" ht="15.95" customHeight="1" x14ac:dyDescent="0.35">
      <c r="C217" s="219" t="s">
        <v>328</v>
      </c>
      <c r="D217" s="219"/>
      <c r="E217" s="219"/>
      <c r="F217" s="219"/>
      <c r="G217" s="219"/>
      <c r="I217" s="139"/>
      <c r="J217" s="129"/>
      <c r="K217" s="139"/>
      <c r="L217" s="138"/>
      <c r="M217" s="125"/>
      <c r="Q217" s="167">
        <f t="shared" ref="Q217:Q229" si="156">I217-J217</f>
        <v>0</v>
      </c>
      <c r="R217" s="167">
        <f t="shared" ref="R217:R229" si="157">J217-K217</f>
        <v>0</v>
      </c>
    </row>
    <row r="218" spans="1:19" ht="15.95" customHeight="1" x14ac:dyDescent="0.35">
      <c r="D218" s="220" t="s">
        <v>329</v>
      </c>
      <c r="E218" s="220"/>
      <c r="F218" s="220"/>
      <c r="I218" s="129"/>
      <c r="J218" s="129" t="s">
        <v>330</v>
      </c>
      <c r="K218" s="129"/>
      <c r="L218" s="138"/>
      <c r="M218" s="125"/>
      <c r="Q218" s="167" t="e">
        <f t="shared" si="156"/>
        <v>#VALUE!</v>
      </c>
      <c r="R218" s="167" t="e">
        <f t="shared" si="157"/>
        <v>#VALUE!</v>
      </c>
    </row>
    <row r="219" spans="1:19" ht="15.95" customHeight="1" x14ac:dyDescent="0.35">
      <c r="I219" s="129"/>
      <c r="J219" s="129" t="s">
        <v>331</v>
      </c>
      <c r="K219" s="129"/>
      <c r="L219" s="140"/>
      <c r="M219" s="125"/>
      <c r="Q219" s="167" t="e">
        <f t="shared" si="156"/>
        <v>#VALUE!</v>
      </c>
      <c r="R219" s="167" t="e">
        <f t="shared" si="157"/>
        <v>#VALUE!</v>
      </c>
    </row>
    <row r="220" spans="1:19" ht="15.95" customHeight="1" x14ac:dyDescent="0.35">
      <c r="I220" s="129"/>
      <c r="J220" s="129"/>
      <c r="K220" s="129"/>
      <c r="L220" s="129"/>
      <c r="M220" s="125"/>
      <c r="Q220" s="167">
        <f t="shared" si="156"/>
        <v>0</v>
      </c>
      <c r="R220" s="167">
        <f t="shared" si="157"/>
        <v>0</v>
      </c>
    </row>
    <row r="221" spans="1:19" ht="15.95" customHeight="1" x14ac:dyDescent="0.35">
      <c r="I221" s="129"/>
      <c r="J221" s="129"/>
      <c r="K221" s="129"/>
      <c r="L221" s="129"/>
      <c r="M221" s="125"/>
      <c r="Q221" s="167">
        <f t="shared" si="156"/>
        <v>0</v>
      </c>
      <c r="R221" s="167">
        <f t="shared" si="157"/>
        <v>0</v>
      </c>
    </row>
    <row r="222" spans="1:19" ht="15.95" customHeight="1" x14ac:dyDescent="0.35">
      <c r="I222" s="129"/>
      <c r="J222" s="129"/>
      <c r="K222" s="129"/>
      <c r="L222" s="129"/>
      <c r="M222" s="125"/>
      <c r="Q222" s="167">
        <f t="shared" si="156"/>
        <v>0</v>
      </c>
      <c r="R222" s="167">
        <f t="shared" si="157"/>
        <v>0</v>
      </c>
    </row>
    <row r="223" spans="1:19" ht="15.95" customHeight="1" x14ac:dyDescent="0.35">
      <c r="I223" s="129"/>
      <c r="J223" s="129"/>
      <c r="K223" s="129"/>
      <c r="L223" s="129"/>
      <c r="M223" s="125"/>
      <c r="Q223" s="167">
        <f t="shared" si="156"/>
        <v>0</v>
      </c>
      <c r="R223" s="167">
        <f t="shared" si="157"/>
        <v>0</v>
      </c>
    </row>
    <row r="224" spans="1:19" ht="15.95" customHeight="1" x14ac:dyDescent="0.35">
      <c r="I224" s="129"/>
      <c r="J224" s="129"/>
      <c r="K224" s="129"/>
      <c r="L224" s="129"/>
      <c r="M224" s="125"/>
      <c r="Q224" s="167">
        <f t="shared" si="156"/>
        <v>0</v>
      </c>
      <c r="R224" s="167">
        <f t="shared" si="157"/>
        <v>0</v>
      </c>
    </row>
    <row r="225" spans="9:18" ht="15.95" customHeight="1" x14ac:dyDescent="0.35">
      <c r="I225" s="140"/>
      <c r="J225" s="140"/>
      <c r="K225" s="140"/>
      <c r="L225" s="129"/>
      <c r="M225" s="140"/>
      <c r="Q225" s="167">
        <f t="shared" si="156"/>
        <v>0</v>
      </c>
      <c r="R225" s="167">
        <f t="shared" si="157"/>
        <v>0</v>
      </c>
    </row>
    <row r="226" spans="9:18" ht="15.95" customHeight="1" x14ac:dyDescent="0.35">
      <c r="I226" s="140"/>
      <c r="J226" s="140"/>
      <c r="K226" s="140"/>
      <c r="L226" s="129"/>
      <c r="M226" s="140"/>
      <c r="Q226" s="167">
        <f t="shared" si="156"/>
        <v>0</v>
      </c>
      <c r="R226" s="167">
        <f t="shared" si="157"/>
        <v>0</v>
      </c>
    </row>
    <row r="227" spans="9:18" ht="15.95" customHeight="1" x14ac:dyDescent="0.35">
      <c r="I227" s="140"/>
      <c r="J227" s="140"/>
      <c r="K227" s="140"/>
      <c r="L227" s="129"/>
      <c r="M227" s="140"/>
      <c r="Q227" s="167">
        <f t="shared" si="156"/>
        <v>0</v>
      </c>
      <c r="R227" s="167">
        <f t="shared" si="157"/>
        <v>0</v>
      </c>
    </row>
    <row r="228" spans="9:18" ht="15.95" customHeight="1" x14ac:dyDescent="0.35">
      <c r="I228" s="140"/>
      <c r="J228" s="140"/>
      <c r="K228" s="140"/>
      <c r="L228" s="129"/>
      <c r="M228" s="140"/>
      <c r="Q228" s="167">
        <f t="shared" si="156"/>
        <v>0</v>
      </c>
      <c r="R228" s="167">
        <f t="shared" si="157"/>
        <v>0</v>
      </c>
    </row>
    <row r="229" spans="9:18" ht="15.95" customHeight="1" x14ac:dyDescent="0.35">
      <c r="I229" s="140"/>
      <c r="J229" s="140"/>
      <c r="K229" s="140"/>
      <c r="L229" s="129"/>
      <c r="M229" s="140"/>
      <c r="Q229" s="167">
        <f t="shared" si="156"/>
        <v>0</v>
      </c>
      <c r="R229" s="167">
        <f t="shared" si="157"/>
        <v>0</v>
      </c>
    </row>
    <row r="230" spans="9:18" ht="15.95" customHeight="1" x14ac:dyDescent="0.35">
      <c r="I230" s="140"/>
      <c r="J230" s="140"/>
      <c r="K230" s="140"/>
      <c r="L230" s="129"/>
      <c r="M230" s="140"/>
    </row>
    <row r="231" spans="9:18" ht="15.95" customHeight="1" x14ac:dyDescent="0.35">
      <c r="L231" s="129"/>
    </row>
    <row r="232" spans="9:18" ht="15.95" customHeight="1" x14ac:dyDescent="0.35">
      <c r="L232" s="140"/>
    </row>
    <row r="233" spans="9:18" ht="15.95" customHeight="1" x14ac:dyDescent="0.35">
      <c r="L233" s="140"/>
    </row>
    <row r="234" spans="9:18" ht="15.95" customHeight="1" x14ac:dyDescent="0.35">
      <c r="L234" s="140"/>
    </row>
    <row r="235" spans="9:18" ht="15.95" customHeight="1" x14ac:dyDescent="0.35">
      <c r="L235" s="140"/>
    </row>
    <row r="236" spans="9:18" ht="15.95" customHeight="1" x14ac:dyDescent="0.35">
      <c r="L236" s="140"/>
    </row>
    <row r="237" spans="9:18" ht="15.95" customHeight="1" x14ac:dyDescent="0.35">
      <c r="L237" s="140"/>
    </row>
    <row r="238" spans="9:18" ht="15.95" customHeight="1" x14ac:dyDescent="0.35"/>
    <row r="239" spans="9:18" ht="15.95" customHeight="1" x14ac:dyDescent="0.35"/>
    <row r="240" spans="9:18" ht="15.95" customHeight="1" x14ac:dyDescent="0.35"/>
    <row r="241" ht="15.95" customHeight="1" x14ac:dyDescent="0.35"/>
    <row r="242" ht="15.95" customHeight="1" x14ac:dyDescent="0.35"/>
    <row r="243" ht="15.95" customHeight="1" x14ac:dyDescent="0.35"/>
    <row r="244" ht="15.95" customHeight="1" x14ac:dyDescent="0.35"/>
    <row r="245" ht="15.95" customHeight="1" x14ac:dyDescent="0.35"/>
    <row r="246" ht="15.95" customHeight="1" x14ac:dyDescent="0.35"/>
    <row r="247" ht="15.95" customHeight="1" x14ac:dyDescent="0.35"/>
    <row r="248" ht="15.95" customHeight="1" x14ac:dyDescent="0.35"/>
    <row r="249" ht="15.95" customHeight="1" x14ac:dyDescent="0.35"/>
    <row r="250" ht="15.95" customHeight="1" x14ac:dyDescent="0.35"/>
    <row r="251" ht="15.95" customHeight="1" x14ac:dyDescent="0.35"/>
    <row r="252" ht="15.95" customHeight="1" x14ac:dyDescent="0.35"/>
    <row r="253" ht="15.95" customHeight="1" x14ac:dyDescent="0.35"/>
    <row r="254" ht="15.95" customHeight="1" x14ac:dyDescent="0.35"/>
    <row r="255" ht="15.95" customHeight="1" x14ac:dyDescent="0.35"/>
    <row r="256" ht="15.95" customHeight="1" x14ac:dyDescent="0.35"/>
    <row r="257" ht="15.95" customHeight="1" x14ac:dyDescent="0.35"/>
    <row r="258" ht="15.95" customHeight="1" x14ac:dyDescent="0.35"/>
    <row r="259" ht="15.95" customHeight="1" x14ac:dyDescent="0.35"/>
    <row r="260" ht="15.95" customHeight="1" x14ac:dyDescent="0.35"/>
    <row r="261" ht="15.95" customHeight="1" x14ac:dyDescent="0.35"/>
    <row r="262" ht="15.95" customHeight="1" x14ac:dyDescent="0.35"/>
    <row r="263" ht="15.95" customHeight="1" x14ac:dyDescent="0.35"/>
    <row r="264" ht="15.95" customHeight="1" x14ac:dyDescent="0.35"/>
    <row r="265" ht="15.95" customHeight="1" x14ac:dyDescent="0.35"/>
    <row r="266" ht="15.95" customHeight="1" x14ac:dyDescent="0.35"/>
    <row r="267" ht="15.95" customHeight="1" x14ac:dyDescent="0.35"/>
    <row r="268" ht="15.95" customHeight="1" x14ac:dyDescent="0.35"/>
    <row r="269" ht="15.95" customHeight="1" x14ac:dyDescent="0.35"/>
    <row r="270" ht="15.95" customHeight="1" x14ac:dyDescent="0.35"/>
    <row r="271" ht="15.95" customHeight="1" x14ac:dyDescent="0.35"/>
    <row r="272" ht="15.95" customHeight="1" x14ac:dyDescent="0.35"/>
    <row r="273" ht="15.95" customHeight="1" x14ac:dyDescent="0.35"/>
    <row r="274" ht="15.95" customHeight="1" x14ac:dyDescent="0.35"/>
    <row r="275" ht="15.95" customHeight="1" x14ac:dyDescent="0.35"/>
    <row r="276" ht="15.95" customHeight="1" x14ac:dyDescent="0.35"/>
    <row r="277" ht="15.95" customHeight="1" x14ac:dyDescent="0.35"/>
    <row r="278" ht="15.95" customHeight="1" x14ac:dyDescent="0.35"/>
    <row r="279" ht="15.95" customHeight="1" x14ac:dyDescent="0.35"/>
    <row r="280" ht="15.95" customHeight="1" x14ac:dyDescent="0.35"/>
    <row r="281" ht="15.95" customHeight="1" x14ac:dyDescent="0.35"/>
    <row r="282" ht="15.95" customHeight="1" x14ac:dyDescent="0.35"/>
    <row r="283" ht="15.95" customHeight="1" x14ac:dyDescent="0.35"/>
    <row r="284" ht="15.95" customHeight="1" x14ac:dyDescent="0.35"/>
    <row r="285" ht="15.95" customHeight="1" x14ac:dyDescent="0.35"/>
    <row r="286" ht="15.95" customHeight="1" x14ac:dyDescent="0.35"/>
    <row r="287" ht="15.95" customHeight="1" x14ac:dyDescent="0.35"/>
    <row r="288" ht="15.95" customHeight="1" x14ac:dyDescent="0.35"/>
    <row r="289" ht="15.95" customHeight="1" x14ac:dyDescent="0.35"/>
    <row r="290" ht="15.95" customHeight="1" x14ac:dyDescent="0.35"/>
    <row r="291" ht="15.95" customHeight="1" x14ac:dyDescent="0.35"/>
    <row r="292" ht="15.95" customHeight="1" x14ac:dyDescent="0.35"/>
    <row r="293" ht="15.95" customHeight="1" x14ac:dyDescent="0.35"/>
    <row r="294" ht="15.95" customHeight="1" x14ac:dyDescent="0.35"/>
    <row r="295" ht="15.95" customHeight="1" x14ac:dyDescent="0.35"/>
    <row r="296" ht="15.95" customHeight="1" x14ac:dyDescent="0.35"/>
    <row r="297" ht="15.95" customHeight="1" x14ac:dyDescent="0.35"/>
    <row r="298" ht="15.95" customHeight="1" x14ac:dyDescent="0.35"/>
    <row r="299" ht="15.95" customHeight="1" x14ac:dyDescent="0.35"/>
    <row r="300" ht="15.95" customHeight="1" x14ac:dyDescent="0.35"/>
    <row r="301" ht="15.95" customHeight="1" x14ac:dyDescent="0.35"/>
    <row r="302" ht="15.95" customHeight="1" x14ac:dyDescent="0.35"/>
    <row r="303" ht="15.95" customHeight="1" x14ac:dyDescent="0.35"/>
    <row r="304" ht="15.95" customHeight="1" x14ac:dyDescent="0.35"/>
    <row r="305" ht="15.95" customHeight="1" x14ac:dyDescent="0.35"/>
    <row r="306" ht="15.95" customHeight="1" x14ac:dyDescent="0.35"/>
    <row r="307" ht="15.95" customHeight="1" x14ac:dyDescent="0.35"/>
    <row r="308" ht="15.95" customHeight="1" x14ac:dyDescent="0.35"/>
    <row r="309" ht="15.95" customHeight="1" x14ac:dyDescent="0.35"/>
    <row r="310" ht="15.95" customHeight="1" x14ac:dyDescent="0.35"/>
    <row r="311" ht="15.95" customHeight="1" x14ac:dyDescent="0.35"/>
    <row r="312" ht="15.95" customHeight="1" x14ac:dyDescent="0.35"/>
    <row r="313" ht="15.95" customHeight="1" x14ac:dyDescent="0.35"/>
    <row r="314" ht="15.95" customHeight="1" x14ac:dyDescent="0.35"/>
    <row r="315" ht="15.95" customHeight="1" x14ac:dyDescent="0.35"/>
    <row r="316" ht="15.95" customHeight="1" x14ac:dyDescent="0.35"/>
    <row r="317" ht="15.95" customHeight="1" x14ac:dyDescent="0.35"/>
    <row r="318" ht="15.95" customHeight="1" x14ac:dyDescent="0.35"/>
    <row r="319" ht="15.95" customHeight="1" x14ac:dyDescent="0.35"/>
    <row r="320" ht="15.95" customHeight="1" x14ac:dyDescent="0.35"/>
    <row r="321" ht="15.95" customHeight="1" x14ac:dyDescent="0.35"/>
    <row r="322" ht="15.95" customHeight="1" x14ac:dyDescent="0.35"/>
    <row r="323" ht="15.95" customHeight="1" x14ac:dyDescent="0.35"/>
    <row r="324" ht="15.95" customHeight="1" x14ac:dyDescent="0.35"/>
    <row r="325" ht="15.95" customHeight="1" x14ac:dyDescent="0.35"/>
    <row r="326" ht="15.95" customHeight="1" x14ac:dyDescent="0.35"/>
    <row r="327" ht="15.95" customHeight="1" x14ac:dyDescent="0.35"/>
    <row r="328" ht="15.95" customHeight="1" x14ac:dyDescent="0.35"/>
    <row r="329" ht="15.95" customHeight="1" x14ac:dyDescent="0.35"/>
    <row r="330" ht="15.95" customHeight="1" x14ac:dyDescent="0.35"/>
    <row r="331" ht="15.95" customHeight="1" x14ac:dyDescent="0.35"/>
    <row r="332" ht="15.95" customHeight="1" x14ac:dyDescent="0.35"/>
    <row r="333" ht="15.95" customHeight="1" x14ac:dyDescent="0.35"/>
    <row r="334" ht="15.95" customHeight="1" x14ac:dyDescent="0.35"/>
    <row r="335" ht="15.95" customHeight="1" x14ac:dyDescent="0.35"/>
    <row r="336" ht="15.95" customHeight="1" x14ac:dyDescent="0.35"/>
    <row r="337" ht="15.95" customHeight="1" x14ac:dyDescent="0.35"/>
    <row r="338" ht="15.95" customHeight="1" x14ac:dyDescent="0.35"/>
    <row r="339" ht="15.95" customHeight="1" x14ac:dyDescent="0.35"/>
    <row r="340" ht="15.95" customHeight="1" x14ac:dyDescent="0.35"/>
    <row r="341" ht="15.95" customHeight="1" x14ac:dyDescent="0.35"/>
    <row r="342" ht="15.95" customHeight="1" x14ac:dyDescent="0.35"/>
    <row r="343" ht="15.95" customHeight="1" x14ac:dyDescent="0.35"/>
    <row r="344" ht="15.95" customHeight="1" x14ac:dyDescent="0.35"/>
    <row r="345" ht="15.95" customHeight="1" x14ac:dyDescent="0.35"/>
    <row r="346" ht="15.95" customHeight="1" x14ac:dyDescent="0.35"/>
    <row r="347" ht="15.95" customHeight="1" x14ac:dyDescent="0.35"/>
    <row r="348" ht="15.95" customHeight="1" x14ac:dyDescent="0.35"/>
    <row r="349" ht="15.95" customHeight="1" x14ac:dyDescent="0.35"/>
    <row r="350" ht="15.95" customHeight="1" x14ac:dyDescent="0.35"/>
    <row r="351" ht="15.95" customHeight="1" x14ac:dyDescent="0.35"/>
    <row r="352" ht="15.95" customHeight="1" x14ac:dyDescent="0.35"/>
    <row r="353" ht="15.95" customHeight="1" x14ac:dyDescent="0.35"/>
    <row r="354" ht="15.95" customHeight="1" x14ac:dyDescent="0.35"/>
    <row r="355" ht="15.95" customHeight="1" x14ac:dyDescent="0.35"/>
    <row r="356" ht="15.95" customHeight="1" x14ac:dyDescent="0.35"/>
    <row r="357" ht="15.95" customHeight="1" x14ac:dyDescent="0.35"/>
    <row r="358" ht="15.95" customHeight="1" x14ac:dyDescent="0.35"/>
    <row r="359" ht="15.95" customHeight="1" x14ac:dyDescent="0.35"/>
    <row r="360" ht="15.95" customHeight="1" x14ac:dyDescent="0.35"/>
    <row r="361" ht="15.95" customHeight="1" x14ac:dyDescent="0.35"/>
    <row r="362" ht="15.95" customHeight="1" x14ac:dyDescent="0.35"/>
    <row r="363" ht="15.95" customHeight="1" x14ac:dyDescent="0.35"/>
    <row r="364" ht="15.95" customHeight="1" x14ac:dyDescent="0.35"/>
    <row r="365" ht="15.95" customHeight="1" x14ac:dyDescent="0.35"/>
    <row r="366" ht="15.95" customHeight="1" x14ac:dyDescent="0.35"/>
    <row r="367" ht="15.95" customHeight="1" x14ac:dyDescent="0.35"/>
    <row r="368" ht="15.95" customHeight="1" x14ac:dyDescent="0.35"/>
    <row r="369" ht="15.95" customHeight="1" x14ac:dyDescent="0.35"/>
    <row r="370" ht="15.95" customHeight="1" x14ac:dyDescent="0.35"/>
    <row r="371" ht="15.95" customHeight="1" x14ac:dyDescent="0.35"/>
    <row r="372" ht="15.95" customHeight="1" x14ac:dyDescent="0.35"/>
    <row r="373" ht="15.95" customHeight="1" x14ac:dyDescent="0.35"/>
    <row r="374" ht="15.95" customHeight="1" x14ac:dyDescent="0.35"/>
    <row r="375" ht="15.95" customHeight="1" x14ac:dyDescent="0.35"/>
    <row r="376" ht="15.95" customHeight="1" x14ac:dyDescent="0.35"/>
    <row r="377" ht="15.95" customHeight="1" x14ac:dyDescent="0.35"/>
    <row r="378" ht="15.95" customHeight="1" x14ac:dyDescent="0.35"/>
    <row r="379" ht="15.95" customHeight="1" x14ac:dyDescent="0.35"/>
    <row r="380" ht="15.95" customHeight="1" x14ac:dyDescent="0.35"/>
    <row r="381" ht="15.95" customHeight="1" x14ac:dyDescent="0.35"/>
    <row r="382" ht="15.95" customHeight="1" x14ac:dyDescent="0.35"/>
    <row r="383" ht="15.95" customHeight="1" x14ac:dyDescent="0.35"/>
    <row r="384" ht="15.95" customHeight="1" x14ac:dyDescent="0.35"/>
    <row r="385" ht="15.95" customHeight="1" x14ac:dyDescent="0.35"/>
    <row r="386" ht="15.95" customHeight="1" x14ac:dyDescent="0.35"/>
    <row r="387" ht="15.95" customHeight="1" x14ac:dyDescent="0.35"/>
    <row r="388" ht="15.95" customHeight="1" x14ac:dyDescent="0.35"/>
    <row r="389" ht="15.95" customHeight="1" x14ac:dyDescent="0.35"/>
    <row r="390" ht="15.95" customHeight="1" x14ac:dyDescent="0.35"/>
    <row r="391" ht="15.95" customHeight="1" x14ac:dyDescent="0.35"/>
    <row r="392" ht="15.95" customHeight="1" x14ac:dyDescent="0.35"/>
    <row r="393" ht="15.95" customHeight="1" x14ac:dyDescent="0.35"/>
    <row r="394" ht="15.95" customHeight="1" x14ac:dyDescent="0.35"/>
    <row r="395" ht="15.95" customHeight="1" x14ac:dyDescent="0.35"/>
    <row r="396" ht="15.95" customHeight="1" x14ac:dyDescent="0.35"/>
    <row r="397" ht="15.95" customHeight="1" x14ac:dyDescent="0.35"/>
    <row r="398" ht="15.95" customHeight="1" x14ac:dyDescent="0.35"/>
    <row r="399" ht="15.95" customHeight="1" x14ac:dyDescent="0.35"/>
    <row r="400" ht="15.95" customHeight="1" x14ac:dyDescent="0.35"/>
    <row r="401" ht="15.95" customHeight="1" x14ac:dyDescent="0.35"/>
    <row r="402" ht="15.95" customHeight="1" x14ac:dyDescent="0.35"/>
    <row r="403" ht="15.95" customHeight="1" x14ac:dyDescent="0.35"/>
    <row r="404" ht="15.95" customHeight="1" x14ac:dyDescent="0.35"/>
    <row r="405" ht="15.95" customHeight="1" x14ac:dyDescent="0.35"/>
    <row r="406" ht="15.95" customHeight="1" x14ac:dyDescent="0.35"/>
    <row r="407" ht="15.95" customHeight="1" x14ac:dyDescent="0.35"/>
    <row r="408" ht="15.95" customHeight="1" x14ac:dyDescent="0.35"/>
    <row r="409" ht="15.95" customHeight="1" x14ac:dyDescent="0.35"/>
    <row r="410" ht="15.95" customHeight="1" x14ac:dyDescent="0.35"/>
    <row r="411" ht="15.95" customHeight="1" x14ac:dyDescent="0.35"/>
    <row r="412" ht="15.95" customHeight="1" x14ac:dyDescent="0.35"/>
    <row r="413" ht="15.95" customHeight="1" x14ac:dyDescent="0.35"/>
    <row r="414" ht="15.95" customHeight="1" x14ac:dyDescent="0.35"/>
    <row r="415" ht="15.95" customHeight="1" x14ac:dyDescent="0.35"/>
    <row r="416" ht="15.95" customHeight="1" x14ac:dyDescent="0.35"/>
    <row r="417" ht="15.95" customHeight="1" x14ac:dyDescent="0.35"/>
    <row r="418" ht="15.95" customHeight="1" x14ac:dyDescent="0.35"/>
  </sheetData>
  <mergeCells count="8">
    <mergeCell ref="C217:G217"/>
    <mergeCell ref="D218:F218"/>
    <mergeCell ref="A3:K3"/>
    <mergeCell ref="A4:K4"/>
    <mergeCell ref="A171:D171"/>
    <mergeCell ref="A195:D195"/>
    <mergeCell ref="B161:K161"/>
    <mergeCell ref="A8:D8"/>
  </mergeCells>
  <phoneticPr fontId="2" type="noConversion"/>
  <conditionalFormatting sqref="N164:O164 N166:O190 O165 N192:O65558 N1:O162">
    <cfRule type="cellIs" dxfId="54" priority="278" stopIfTrue="1" operator="lessThan">
      <formula>0</formula>
    </cfRule>
  </conditionalFormatting>
  <conditionalFormatting sqref="B141:D141 A122:D126">
    <cfRule type="cellIs" dxfId="53" priority="275" operator="lessThan">
      <formula>0</formula>
    </cfRule>
  </conditionalFormatting>
  <conditionalFormatting sqref="A179:D180 A187:D187">
    <cfRule type="cellIs" dxfId="52" priority="274" operator="lessThan">
      <formula>0</formula>
    </cfRule>
  </conditionalFormatting>
  <conditionalFormatting sqref="B142:D143">
    <cfRule type="cellIs" dxfId="51" priority="273" operator="lessThan">
      <formula>0</formula>
    </cfRule>
  </conditionalFormatting>
  <conditionalFormatting sqref="A113:D114 A127:A139 A118 C118 A119:B121 A115:C117">
    <cfRule type="cellIs" dxfId="50" priority="272" operator="lessThan">
      <formula>0</formula>
    </cfRule>
  </conditionalFormatting>
  <conditionalFormatting sqref="M115:M117 I115:K117">
    <cfRule type="cellIs" dxfId="49" priority="270" stopIfTrue="1" operator="lessThan">
      <formula>0</formula>
    </cfRule>
    <cfRule type="cellIs" dxfId="48" priority="271" stopIfTrue="1" operator="lessThan">
      <formula>0</formula>
    </cfRule>
  </conditionalFormatting>
  <conditionalFormatting sqref="M115:M117 I115:K117">
    <cfRule type="cellIs" dxfId="47" priority="269" operator="lessThan">
      <formula>0</formula>
    </cfRule>
  </conditionalFormatting>
  <conditionalFormatting sqref="B127:D135 B138:D139 B136:B137 D136:D137">
    <cfRule type="cellIs" dxfId="46" priority="257" operator="lessThan">
      <formula>0</formula>
    </cfRule>
  </conditionalFormatting>
  <conditionalFormatting sqref="B118">
    <cfRule type="cellIs" dxfId="45" priority="213" operator="lessThan">
      <formula>0</formula>
    </cfRule>
  </conditionalFormatting>
  <conditionalFormatting sqref="C119:C121">
    <cfRule type="cellIs" dxfId="44" priority="212" operator="lessThan">
      <formula>0</formula>
    </cfRule>
  </conditionalFormatting>
  <conditionalFormatting sqref="D119:D121">
    <cfRule type="cellIs" dxfId="43" priority="211" operator="lessThan">
      <formula>0</formula>
    </cfRule>
  </conditionalFormatting>
  <conditionalFormatting sqref="D118">
    <cfRule type="cellIs" dxfId="42" priority="210" operator="lessThan">
      <formula>0</formula>
    </cfRule>
  </conditionalFormatting>
  <conditionalFormatting sqref="C36">
    <cfRule type="cellIs" dxfId="41" priority="209" operator="lessThan">
      <formula>0</formula>
    </cfRule>
  </conditionalFormatting>
  <conditionalFormatting sqref="I119:K121">
    <cfRule type="cellIs" dxfId="40" priority="194" operator="lessThan">
      <formula>0</formula>
    </cfRule>
  </conditionalFormatting>
  <conditionalFormatting sqref="I119:K121">
    <cfRule type="cellIs" dxfId="39" priority="195" stopIfTrue="1" operator="lessThan">
      <formula>0</formula>
    </cfRule>
    <cfRule type="cellIs" dxfId="38" priority="196" stopIfTrue="1" operator="lessThan">
      <formula>0</formula>
    </cfRule>
  </conditionalFormatting>
  <conditionalFormatting sqref="D115:D117">
    <cfRule type="cellIs" dxfId="37" priority="163" operator="lessThan">
      <formula>0</formula>
    </cfRule>
  </conditionalFormatting>
  <conditionalFormatting sqref="I118:M118">
    <cfRule type="cellIs" dxfId="36" priority="149" stopIfTrue="1" operator="lessThan">
      <formula>0</formula>
    </cfRule>
    <cfRule type="cellIs" dxfId="35" priority="150" stopIfTrue="1" operator="lessThan">
      <formula>0</formula>
    </cfRule>
  </conditionalFormatting>
  <conditionalFormatting sqref="I118:M118">
    <cfRule type="cellIs" dxfId="34" priority="148" operator="lessThan">
      <formula>0</formula>
    </cfRule>
  </conditionalFormatting>
  <conditionalFormatting sqref="I122:M122">
    <cfRule type="cellIs" dxfId="33" priority="146" stopIfTrue="1" operator="lessThan">
      <formula>0</formula>
    </cfRule>
    <cfRule type="cellIs" dxfId="32" priority="147" stopIfTrue="1" operator="lessThan">
      <formula>0</formula>
    </cfRule>
  </conditionalFormatting>
  <conditionalFormatting sqref="I122:M122">
    <cfRule type="cellIs" dxfId="31" priority="145" operator="lessThan">
      <formula>0</formula>
    </cfRule>
  </conditionalFormatting>
  <conditionalFormatting sqref="I127:M127">
    <cfRule type="cellIs" dxfId="30" priority="142" operator="lessThan">
      <formula>0</formula>
    </cfRule>
  </conditionalFormatting>
  <conditionalFormatting sqref="I127:M127">
    <cfRule type="cellIs" dxfId="29" priority="143" stopIfTrue="1" operator="lessThan">
      <formula>0</formula>
    </cfRule>
    <cfRule type="cellIs" dxfId="28" priority="144" stopIfTrue="1" operator="lessThan">
      <formula>0</formula>
    </cfRule>
  </conditionalFormatting>
  <conditionalFormatting sqref="I131:M131">
    <cfRule type="cellIs" dxfId="27" priority="139" operator="lessThan">
      <formula>0</formula>
    </cfRule>
  </conditionalFormatting>
  <conditionalFormatting sqref="I131:M131">
    <cfRule type="cellIs" dxfId="26" priority="140" stopIfTrue="1" operator="lessThan">
      <formula>0</formula>
    </cfRule>
    <cfRule type="cellIs" dxfId="25" priority="141" stopIfTrue="1" operator="lessThan">
      <formula>0</formula>
    </cfRule>
  </conditionalFormatting>
  <conditionalFormatting sqref="C136">
    <cfRule type="cellIs" dxfId="24" priority="28" operator="lessThan">
      <formula>0</formula>
    </cfRule>
  </conditionalFormatting>
  <conditionalFormatting sqref="E118 E122">
    <cfRule type="cellIs" dxfId="23" priority="26" stopIfTrue="1" operator="lessThan">
      <formula>0</formula>
    </cfRule>
    <cfRule type="cellIs" dxfId="22" priority="27" stopIfTrue="1" operator="lessThan">
      <formula>0</formula>
    </cfRule>
  </conditionalFormatting>
  <conditionalFormatting sqref="E118 E122">
    <cfRule type="cellIs" dxfId="21" priority="25" operator="lessThan">
      <formula>0</formula>
    </cfRule>
  </conditionalFormatting>
  <conditionalFormatting sqref="E127">
    <cfRule type="cellIs" dxfId="20" priority="22" operator="lessThan">
      <formula>0</formula>
    </cfRule>
  </conditionalFormatting>
  <conditionalFormatting sqref="E127">
    <cfRule type="cellIs" dxfId="19" priority="23" stopIfTrue="1" operator="lessThan">
      <formula>0</formula>
    </cfRule>
    <cfRule type="cellIs" dxfId="18" priority="24" stopIfTrue="1" operator="lessThan">
      <formula>0</formula>
    </cfRule>
  </conditionalFormatting>
  <conditionalFormatting sqref="E131">
    <cfRule type="cellIs" dxfId="17" priority="19" operator="lessThan">
      <formula>0</formula>
    </cfRule>
  </conditionalFormatting>
  <conditionalFormatting sqref="E131">
    <cfRule type="cellIs" dxfId="16" priority="20" stopIfTrue="1" operator="lessThan">
      <formula>0</formula>
    </cfRule>
    <cfRule type="cellIs" dxfId="15" priority="21" stopIfTrue="1" operator="lessThan">
      <formula>0</formula>
    </cfRule>
  </conditionalFormatting>
  <conditionalFormatting sqref="F115:F122">
    <cfRule type="cellIs" dxfId="14" priority="17" stopIfTrue="1" operator="lessThan">
      <formula>0</formula>
    </cfRule>
    <cfRule type="cellIs" dxfId="13" priority="18" stopIfTrue="1" operator="lessThan">
      <formula>0</formula>
    </cfRule>
  </conditionalFormatting>
  <conditionalFormatting sqref="F115:F122">
    <cfRule type="cellIs" dxfId="12" priority="16" operator="lessThan">
      <formula>0</formula>
    </cfRule>
  </conditionalFormatting>
  <conditionalFormatting sqref="F127">
    <cfRule type="cellIs" dxfId="11" priority="13" operator="lessThan">
      <formula>0</formula>
    </cfRule>
  </conditionalFormatting>
  <conditionalFormatting sqref="F127">
    <cfRule type="cellIs" dxfId="10" priority="14" stopIfTrue="1" operator="lessThan">
      <formula>0</formula>
    </cfRule>
    <cfRule type="cellIs" dxfId="9" priority="15" stopIfTrue="1" operator="lessThan">
      <formula>0</formula>
    </cfRule>
  </conditionalFormatting>
  <conditionalFormatting sqref="F131">
    <cfRule type="cellIs" dxfId="8" priority="10" operator="lessThan">
      <formula>0</formula>
    </cfRule>
  </conditionalFormatting>
  <conditionalFormatting sqref="F131">
    <cfRule type="cellIs" dxfId="7" priority="11" stopIfTrue="1" operator="lessThan">
      <formula>0</formula>
    </cfRule>
    <cfRule type="cellIs" dxfId="6" priority="12" stopIfTrue="1" operator="lessThan">
      <formula>0</formula>
    </cfRule>
  </conditionalFormatting>
  <conditionalFormatting sqref="G122 G118 G127 G131">
    <cfRule type="cellIs" dxfId="5" priority="9" operator="lessThan">
      <formula>0</formula>
    </cfRule>
  </conditionalFormatting>
  <conditionalFormatting sqref="G122 G118 G127 G131">
    <cfRule type="cellIs" dxfId="4" priority="7" stopIfTrue="1" operator="lessThan">
      <formula>0</formula>
    </cfRule>
    <cfRule type="cellIs" dxfId="3" priority="8" stopIfTrue="1" operator="lessThan">
      <formula>0</formula>
    </cfRule>
  </conditionalFormatting>
  <conditionalFormatting sqref="H115:H122 H127 H131">
    <cfRule type="cellIs" dxfId="2" priority="3" operator="lessThan">
      <formula>0</formula>
    </cfRule>
  </conditionalFormatting>
  <conditionalFormatting sqref="H115:H122 H127 H131">
    <cfRule type="cellIs" dxfId="1" priority="1" stopIfTrue="1" operator="lessThan">
      <formula>0</formula>
    </cfRule>
    <cfRule type="cellIs" dxfId="0" priority="2" stopIfTrue="1" operator="lessThan">
      <formula>0</formula>
    </cfRule>
  </conditionalFormatting>
  <pageMargins left="1" right="0.5" top="0.5" bottom="0.5" header="0.23622047244094499" footer="0.196850393700787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dj</vt:lpstr>
      <vt:lpstr>dj!Imprimare_titluri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Gabriel Gidea</cp:lastModifiedBy>
  <cp:lastPrinted>2020-02-25T08:40:34Z</cp:lastPrinted>
  <dcterms:created xsi:type="dcterms:W3CDTF">1996-10-14T23:33:28Z</dcterms:created>
  <dcterms:modified xsi:type="dcterms:W3CDTF">2021-02-18T11:46:50Z</dcterms:modified>
</cp:coreProperties>
</file>